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9005"/>
  <workbookPr autoCompressPictures="0"/>
  <mc:AlternateContent xmlns:mc="http://schemas.openxmlformats.org/markup-compatibility/2006">
    <mc:Choice Requires="x15">
      <x15ac:absPath xmlns:x15ac="http://schemas.microsoft.com/office/spreadsheetml/2010/11/ac" url="/Users/Gil/Documents/Sites_Web/master_mq/public_html/extranets/etu/M2_IDS/IDCC/2018-2019/travaux_etudiants/IDCC_Gr6_STED /wordpress/"/>
    </mc:Choice>
  </mc:AlternateContent>
  <bookViews>
    <workbookView xWindow="2940" yWindow="460" windowWidth="20660" windowHeight="15540" tabRatio="811"/>
  </bookViews>
  <sheets>
    <sheet name="Mode d'emploi" sheetId="8" r:id="rId1"/>
    <sheet name="Evaluation " sheetId="3" r:id="rId2"/>
    <sheet name="Résultats " sheetId="2" r:id="rId3"/>
    <sheet name="Résultats par Phase" sheetId="1" r:id="rId4"/>
    <sheet name="Util_ED" sheetId="7" state="hidden" r:id="rId5"/>
  </sheets>
  <definedNames>
    <definedName name="_Toc529712732" localSheetId="1">'Evaluation '!#REF!</definedName>
    <definedName name="Choix_de__VÉRACITÉ">Util_ED!$A$3:$A$7</definedName>
    <definedName name="_xlnm.Print_Titles" localSheetId="1">'Evaluation '!$9:$9</definedName>
    <definedName name="_xlnm.Print_Titles" localSheetId="2">'Résultats '!$1:$7</definedName>
    <definedName name="_xlnm.Print_Titles" localSheetId="3">'Résultats par Phase'!$1:$7</definedName>
    <definedName name="liste">Util_ED!$A$2:$A$7</definedName>
    <definedName name="_xlnm.Print_Area" localSheetId="1">'Evaluation '!$A$1:$G$179</definedName>
    <definedName name="_xlnm.Print_Area" localSheetId="0">'Mode d''emploi'!$A$1:$J$27</definedName>
    <definedName name="_xlnm.Print_Area" localSheetId="2">'Résultats '!$A$1:$H$33</definedName>
    <definedName name="_xlnm.Print_Area" localSheetId="3">'Résultats par Phase'!$A$1:$H$53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79" i="3" l="1"/>
  <c r="D178" i="3"/>
  <c r="D177" i="3"/>
  <c r="D176" i="3"/>
  <c r="D175" i="3"/>
  <c r="D174" i="3"/>
  <c r="D173" i="3"/>
  <c r="D172" i="3"/>
  <c r="D171" i="3"/>
  <c r="D170" i="3"/>
  <c r="D168" i="3"/>
  <c r="D167" i="3"/>
  <c r="D166" i="3"/>
  <c r="D165" i="3"/>
  <c r="D164" i="3"/>
  <c r="D162" i="3"/>
  <c r="D161" i="3"/>
  <c r="D159" i="3"/>
  <c r="D158" i="3"/>
  <c r="D157" i="3"/>
  <c r="D156" i="3"/>
  <c r="D155" i="3"/>
  <c r="D153" i="3"/>
  <c r="D152" i="3"/>
  <c r="D150" i="3"/>
  <c r="D149" i="3"/>
  <c r="D147" i="3"/>
  <c r="D146" i="3"/>
  <c r="D145" i="3"/>
  <c r="D144" i="3"/>
  <c r="D142" i="3"/>
  <c r="D141" i="3"/>
  <c r="D140" i="3"/>
  <c r="D139" i="3"/>
  <c r="D138" i="3"/>
  <c r="D135" i="3"/>
  <c r="D134" i="3"/>
  <c r="D133" i="3"/>
  <c r="D132" i="3"/>
  <c r="D131" i="3"/>
  <c r="D130" i="3"/>
  <c r="D129" i="3"/>
  <c r="D127" i="3"/>
  <c r="D126" i="3"/>
  <c r="D125" i="3"/>
  <c r="D124" i="3"/>
  <c r="D122" i="3"/>
  <c r="D121" i="3"/>
  <c r="D119" i="3"/>
  <c r="D117" i="3"/>
  <c r="D116" i="3"/>
  <c r="D115" i="3"/>
  <c r="D114" i="3"/>
  <c r="D112" i="3"/>
  <c r="D111" i="3"/>
  <c r="D110" i="3"/>
  <c r="D108" i="3"/>
  <c r="D107" i="3"/>
  <c r="D106" i="3"/>
  <c r="D105" i="3"/>
  <c r="D104" i="3"/>
  <c r="D103" i="3"/>
  <c r="D101" i="3"/>
  <c r="D100" i="3"/>
  <c r="D99" i="3"/>
  <c r="D98" i="3"/>
  <c r="D97" i="3"/>
  <c r="D95" i="3"/>
  <c r="D94" i="3"/>
  <c r="D93" i="3"/>
  <c r="D91" i="3"/>
  <c r="D90" i="3"/>
  <c r="D89" i="3"/>
  <c r="D88" i="3"/>
  <c r="D87" i="3"/>
  <c r="D86" i="3"/>
  <c r="D85" i="3"/>
  <c r="D83" i="3"/>
  <c r="D82" i="3"/>
  <c r="D81" i="3"/>
  <c r="D79" i="3"/>
  <c r="D78" i="3"/>
  <c r="D77" i="3"/>
  <c r="D76" i="3"/>
  <c r="D75" i="3"/>
  <c r="D74" i="3"/>
  <c r="D72" i="3"/>
  <c r="D71" i="3"/>
  <c r="D69" i="3"/>
  <c r="D67" i="3"/>
  <c r="D66" i="3"/>
  <c r="D65" i="3"/>
  <c r="D64" i="3"/>
  <c r="D63" i="3"/>
  <c r="D62" i="3"/>
  <c r="D61" i="3"/>
  <c r="D59" i="3"/>
  <c r="D58" i="3"/>
  <c r="D57" i="3"/>
  <c r="D56" i="3"/>
  <c r="D55" i="3"/>
  <c r="D54" i="3"/>
  <c r="D51" i="3"/>
  <c r="D50" i="3"/>
  <c r="D49" i="3"/>
  <c r="D48" i="3"/>
  <c r="D47" i="3"/>
  <c r="D46" i="3"/>
  <c r="D43" i="3"/>
  <c r="D42" i="3"/>
  <c r="D40" i="3"/>
  <c r="D38" i="3"/>
  <c r="D35" i="3"/>
  <c r="D34" i="3"/>
  <c r="D33" i="3"/>
  <c r="D32" i="3"/>
  <c r="D31" i="3"/>
  <c r="D29" i="3"/>
  <c r="D28" i="3"/>
  <c r="D26" i="3"/>
  <c r="D25" i="3"/>
  <c r="D24" i="3"/>
  <c r="D23" i="3"/>
  <c r="D21" i="3"/>
  <c r="D20" i="3"/>
  <c r="D19" i="3"/>
  <c r="D18" i="3"/>
  <c r="D17" i="3"/>
  <c r="D16" i="3"/>
  <c r="D15" i="3"/>
  <c r="D14" i="3"/>
  <c r="D13" i="3"/>
  <c r="A107" i="3"/>
  <c r="A108" i="3"/>
  <c r="A65" i="3"/>
  <c r="A66" i="3"/>
  <c r="A67" i="3"/>
  <c r="A24" i="2"/>
  <c r="A14" i="3"/>
  <c r="A15" i="3"/>
  <c r="A16" i="3"/>
  <c r="A17" i="3"/>
  <c r="A18" i="3"/>
  <c r="A19" i="3"/>
  <c r="A20" i="3"/>
  <c r="A21" i="3"/>
  <c r="A23" i="3"/>
  <c r="A24" i="3"/>
  <c r="A25" i="3"/>
  <c r="A26" i="3"/>
  <c r="A28" i="3"/>
  <c r="A29" i="3"/>
  <c r="A31" i="3"/>
  <c r="A32" i="3"/>
  <c r="A33" i="3"/>
  <c r="A34" i="3"/>
  <c r="A35" i="3"/>
  <c r="A38" i="3"/>
  <c r="A40" i="3"/>
  <c r="A42" i="3"/>
  <c r="A43" i="3"/>
  <c r="A46" i="3"/>
  <c r="A47" i="3"/>
  <c r="A48" i="3"/>
  <c r="A49" i="3"/>
  <c r="A50" i="3"/>
  <c r="A51" i="3"/>
  <c r="A54" i="3"/>
  <c r="A55" i="3"/>
  <c r="A56" i="3"/>
  <c r="A57" i="3"/>
  <c r="A58" i="3"/>
  <c r="A59" i="3"/>
  <c r="A61" i="3"/>
  <c r="A62" i="3"/>
  <c r="A63" i="3"/>
  <c r="A69" i="3"/>
  <c r="A71" i="3"/>
  <c r="A72" i="3"/>
  <c r="A74" i="3"/>
  <c r="A75" i="3"/>
  <c r="A76" i="3"/>
  <c r="A77" i="3"/>
  <c r="A78" i="3"/>
  <c r="A79" i="3"/>
  <c r="A81" i="3"/>
  <c r="A82" i="3"/>
  <c r="A83" i="3"/>
  <c r="A85" i="3"/>
  <c r="A86" i="3"/>
  <c r="A87" i="3"/>
  <c r="A88" i="3"/>
  <c r="A89" i="3"/>
  <c r="A90" i="3"/>
  <c r="A91" i="3"/>
  <c r="A93" i="3"/>
  <c r="A94" i="3"/>
  <c r="A95" i="3"/>
  <c r="A97" i="3"/>
  <c r="A98" i="3"/>
  <c r="A99" i="3"/>
  <c r="A100" i="3"/>
  <c r="A101" i="3"/>
  <c r="A103" i="3"/>
  <c r="A104" i="3"/>
  <c r="A105" i="3"/>
  <c r="A110" i="3"/>
  <c r="A111" i="3"/>
  <c r="A112" i="3"/>
  <c r="A114" i="3"/>
  <c r="A115" i="3"/>
  <c r="A116" i="3"/>
  <c r="A117" i="3"/>
  <c r="A119" i="3"/>
  <c r="A121" i="3"/>
  <c r="A106" i="3"/>
  <c r="A64" i="3"/>
  <c r="F7" i="2"/>
  <c r="E7" i="2"/>
  <c r="E6" i="2"/>
  <c r="E5" i="2"/>
  <c r="G6" i="1"/>
  <c r="G5" i="1"/>
  <c r="G6" i="2"/>
  <c r="G5" i="2"/>
  <c r="D12" i="3"/>
  <c r="D22" i="3"/>
  <c r="D27" i="3"/>
  <c r="D11" i="3"/>
  <c r="B28" i="7"/>
  <c r="B24" i="7"/>
  <c r="C11" i="3"/>
  <c r="B23" i="7"/>
  <c r="C12" i="3"/>
  <c r="C22" i="3"/>
  <c r="B26" i="7"/>
  <c r="C27" i="3"/>
  <c r="D30" i="3"/>
  <c r="B31" i="7"/>
  <c r="C30" i="3"/>
  <c r="D37" i="3"/>
  <c r="D39" i="3"/>
  <c r="D41" i="3"/>
  <c r="D36" i="3"/>
  <c r="B21" i="7"/>
  <c r="C36" i="3"/>
  <c r="C37" i="3"/>
  <c r="C39" i="3"/>
  <c r="C41" i="3"/>
  <c r="D53" i="3"/>
  <c r="D60" i="3"/>
  <c r="D68" i="3"/>
  <c r="D70" i="3"/>
  <c r="D73" i="3"/>
  <c r="D80" i="3"/>
  <c r="D84" i="3"/>
  <c r="D92" i="3"/>
  <c r="D96" i="3"/>
  <c r="D102" i="3"/>
  <c r="D109" i="3"/>
  <c r="D113" i="3"/>
  <c r="D118" i="3"/>
  <c r="D120" i="3"/>
  <c r="D123" i="3"/>
  <c r="D52" i="3"/>
  <c r="D45" i="3"/>
  <c r="D44" i="3"/>
  <c r="B25" i="7"/>
  <c r="C44" i="3"/>
  <c r="C45" i="3"/>
  <c r="C52" i="3"/>
  <c r="C53" i="3"/>
  <c r="C60" i="3"/>
  <c r="C68" i="3"/>
  <c r="C70" i="3"/>
  <c r="C73" i="3"/>
  <c r="C80" i="3"/>
  <c r="C84" i="3"/>
  <c r="B22" i="7"/>
  <c r="C92" i="3"/>
  <c r="C96" i="3"/>
  <c r="C102" i="3"/>
  <c r="C109" i="3"/>
  <c r="C113" i="3"/>
  <c r="C118" i="3"/>
  <c r="C120" i="3"/>
  <c r="C123" i="3"/>
  <c r="D128" i="3"/>
  <c r="C128" i="3"/>
  <c r="D137" i="3"/>
  <c r="D143" i="3"/>
  <c r="D148" i="3"/>
  <c r="D151" i="3"/>
  <c r="D154" i="3"/>
  <c r="D160" i="3"/>
  <c r="D163" i="3"/>
  <c r="D169" i="3"/>
  <c r="D136" i="3"/>
  <c r="B27" i="7"/>
  <c r="C136" i="3"/>
  <c r="B30" i="7"/>
  <c r="C137" i="3"/>
  <c r="C143" i="3"/>
  <c r="C148" i="3"/>
  <c r="C151" i="3"/>
  <c r="C154" i="3"/>
  <c r="C160" i="3"/>
  <c r="C163" i="3"/>
  <c r="C169" i="3"/>
  <c r="C11" i="7"/>
  <c r="A62" i="1"/>
  <c r="A2" i="7"/>
  <c r="H2" i="7"/>
  <c r="A52" i="1"/>
  <c r="G2" i="7"/>
  <c r="A43" i="1"/>
  <c r="A44" i="1"/>
  <c r="B47" i="2"/>
  <c r="B46" i="7"/>
  <c r="B43" i="2"/>
  <c r="B43" i="7"/>
  <c r="B39" i="2"/>
  <c r="B39" i="7"/>
  <c r="B34" i="2"/>
  <c r="B35" i="7"/>
  <c r="H4" i="7"/>
  <c r="H8" i="7"/>
  <c r="G4" i="7"/>
  <c r="G8" i="7"/>
  <c r="A47" i="2"/>
  <c r="I1" i="7"/>
  <c r="A46" i="2"/>
  <c r="H1" i="7"/>
  <c r="A43" i="2"/>
  <c r="G1" i="7"/>
  <c r="A39" i="2"/>
  <c r="F1" i="7"/>
  <c r="A38" i="2"/>
  <c r="E1" i="7"/>
  <c r="A34" i="2"/>
  <c r="D1" i="7"/>
  <c r="E159" i="3"/>
  <c r="E156" i="3"/>
  <c r="E157" i="3"/>
  <c r="E158" i="3"/>
  <c r="E155" i="3"/>
  <c r="A10" i="2"/>
  <c r="A15" i="7"/>
  <c r="A16" i="7"/>
  <c r="B15" i="7"/>
  <c r="E148" i="3"/>
  <c r="A13" i="7"/>
  <c r="A14" i="7"/>
  <c r="B14" i="7"/>
  <c r="B16" i="7"/>
  <c r="E143" i="3"/>
  <c r="C55" i="2"/>
  <c r="B55" i="2"/>
  <c r="C54" i="2"/>
  <c r="B54" i="2"/>
  <c r="C53" i="2"/>
  <c r="B53" i="2"/>
  <c r="C52" i="2"/>
  <c r="B52" i="2"/>
  <c r="C51" i="2"/>
  <c r="B51" i="2"/>
  <c r="C50" i="2"/>
  <c r="B50" i="2"/>
  <c r="C49" i="2"/>
  <c r="B49" i="2"/>
  <c r="C48" i="2"/>
  <c r="B48" i="2"/>
  <c r="B46" i="2"/>
  <c r="C45" i="2"/>
  <c r="B45" i="2"/>
  <c r="C44" i="2"/>
  <c r="B44" i="2"/>
  <c r="C42" i="2"/>
  <c r="B42" i="2"/>
  <c r="C40" i="2"/>
  <c r="B40" i="2"/>
  <c r="C37" i="2"/>
  <c r="B37" i="2"/>
  <c r="C36" i="2"/>
  <c r="B36" i="2"/>
  <c r="C35" i="2"/>
  <c r="B35" i="2"/>
  <c r="C2" i="3"/>
  <c r="B38" i="2"/>
  <c r="C41" i="2"/>
  <c r="B41" i="2"/>
  <c r="A6" i="7"/>
  <c r="G128" i="3"/>
  <c r="B13" i="7"/>
  <c r="E128" i="3"/>
  <c r="E60" i="3"/>
  <c r="G30" i="3"/>
  <c r="G38" i="2"/>
  <c r="F36" i="2"/>
  <c r="G6" i="7"/>
  <c r="H6" i="7"/>
  <c r="A3" i="7"/>
  <c r="A5" i="7"/>
  <c r="B6" i="7"/>
  <c r="B3" i="7"/>
  <c r="E110" i="3"/>
  <c r="E112" i="3"/>
  <c r="B5" i="7"/>
  <c r="E116" i="3"/>
  <c r="E105" i="3"/>
  <c r="E107" i="3"/>
  <c r="E88" i="3"/>
  <c r="E90" i="3"/>
  <c r="E87" i="3"/>
  <c r="E101" i="3"/>
  <c r="E111" i="3"/>
  <c r="E108" i="3"/>
  <c r="E115" i="3"/>
  <c r="E117" i="3"/>
  <c r="E114" i="3"/>
  <c r="E106" i="3"/>
  <c r="E104" i="3"/>
  <c r="E103" i="3"/>
  <c r="E119" i="3"/>
  <c r="E89" i="3"/>
  <c r="G37" i="2"/>
  <c r="F37" i="2"/>
  <c r="G49" i="2"/>
  <c r="E16" i="3"/>
  <c r="E100" i="3"/>
  <c r="E61" i="3"/>
  <c r="E21" i="3"/>
  <c r="E20" i="3"/>
  <c r="E33" i="3"/>
  <c r="E172" i="3"/>
  <c r="E174" i="3"/>
  <c r="E176" i="3"/>
  <c r="E178" i="3"/>
  <c r="E170" i="3"/>
  <c r="E166" i="3"/>
  <c r="E168" i="3"/>
  <c r="E162" i="3"/>
  <c r="E152" i="3"/>
  <c r="E149" i="3"/>
  <c r="E146" i="3"/>
  <c r="E144" i="3"/>
  <c r="E140" i="3"/>
  <c r="E142" i="3"/>
  <c r="E130" i="3"/>
  <c r="E132" i="3"/>
  <c r="E134" i="3"/>
  <c r="E129" i="3"/>
  <c r="E51" i="3"/>
  <c r="E48" i="3"/>
  <c r="E46" i="3"/>
  <c r="E42" i="3"/>
  <c r="E38" i="3"/>
  <c r="E28" i="3"/>
  <c r="E24" i="3"/>
  <c r="E26" i="3"/>
  <c r="E171" i="3"/>
  <c r="E173" i="3"/>
  <c r="E175" i="3"/>
  <c r="E177" i="3"/>
  <c r="E179" i="3"/>
  <c r="E165" i="3"/>
  <c r="E167" i="3"/>
  <c r="E164" i="3"/>
  <c r="E161" i="3"/>
  <c r="E153" i="3"/>
  <c r="E150" i="3"/>
  <c r="E145" i="3"/>
  <c r="E147" i="3"/>
  <c r="E139" i="3"/>
  <c r="E141" i="3"/>
  <c r="E138" i="3"/>
  <c r="E131" i="3"/>
  <c r="E133" i="3"/>
  <c r="E135" i="3"/>
  <c r="E50" i="3"/>
  <c r="E47" i="3"/>
  <c r="E49" i="3"/>
  <c r="E43" i="3"/>
  <c r="E40" i="3"/>
  <c r="E29" i="3"/>
  <c r="E25" i="3"/>
  <c r="E23" i="3"/>
  <c r="G50" i="2"/>
  <c r="G52" i="2"/>
  <c r="G43" i="2"/>
  <c r="E31" i="3"/>
  <c r="E34" i="3"/>
  <c r="E32" i="3"/>
  <c r="E35" i="3"/>
  <c r="G48" i="2"/>
  <c r="F49" i="2"/>
  <c r="E163" i="3"/>
  <c r="A7" i="7"/>
  <c r="C3" i="7"/>
  <c r="G23" i="8"/>
  <c r="E23" i="8"/>
  <c r="C5" i="7"/>
  <c r="G24" i="8"/>
  <c r="E24" i="8"/>
  <c r="C6" i="7"/>
  <c r="B7" i="7"/>
  <c r="C7" i="7"/>
  <c r="B4" i="7"/>
  <c r="C4" i="7"/>
  <c r="E121" i="3"/>
  <c r="E122" i="3"/>
  <c r="E124" i="3"/>
  <c r="E125" i="3"/>
  <c r="E126" i="3"/>
  <c r="E127" i="3"/>
  <c r="E86" i="3"/>
  <c r="E91" i="3"/>
  <c r="E93" i="3"/>
  <c r="E94" i="3"/>
  <c r="E95" i="3"/>
  <c r="E97" i="3"/>
  <c r="E98" i="3"/>
  <c r="E99" i="3"/>
  <c r="E85" i="3"/>
  <c r="E62" i="3"/>
  <c r="E63" i="3"/>
  <c r="E64" i="3"/>
  <c r="E65" i="3"/>
  <c r="E66" i="3"/>
  <c r="E67" i="3"/>
  <c r="E69" i="3"/>
  <c r="E71" i="3"/>
  <c r="E72" i="3"/>
  <c r="E74" i="3"/>
  <c r="E75" i="3"/>
  <c r="E76" i="3"/>
  <c r="E77" i="3"/>
  <c r="E78" i="3"/>
  <c r="E79" i="3"/>
  <c r="E81" i="3"/>
  <c r="E82" i="3"/>
  <c r="E83" i="3"/>
  <c r="E54" i="3"/>
  <c r="E55" i="3"/>
  <c r="E56" i="3"/>
  <c r="E57" i="3"/>
  <c r="E58" i="3"/>
  <c r="E59" i="3"/>
  <c r="B29" i="7"/>
  <c r="A34" i="7"/>
  <c r="B20" i="7"/>
  <c r="D7" i="2"/>
  <c r="C7" i="2"/>
  <c r="A7" i="2"/>
  <c r="B11" i="7"/>
  <c r="E5" i="1"/>
  <c r="D7" i="1"/>
  <c r="C7" i="1"/>
  <c r="C6" i="1"/>
  <c r="A6" i="1"/>
  <c r="C5" i="1"/>
  <c r="A5" i="1"/>
  <c r="A1" i="1"/>
  <c r="C6" i="2"/>
  <c r="A6" i="2"/>
  <c r="C5" i="2"/>
  <c r="A5" i="2"/>
  <c r="A2" i="2"/>
  <c r="A1" i="2"/>
  <c r="C3" i="3"/>
  <c r="A3" i="3"/>
  <c r="A1" i="3"/>
  <c r="G22" i="8"/>
  <c r="A40" i="7"/>
  <c r="E30" i="3"/>
  <c r="H38" i="2"/>
  <c r="E22" i="3"/>
  <c r="E12" i="3"/>
  <c r="E14" i="3"/>
  <c r="A37" i="7"/>
  <c r="H5" i="7"/>
  <c r="G5" i="7"/>
  <c r="E37" i="3"/>
  <c r="E17" i="3"/>
  <c r="E18" i="3"/>
  <c r="D5" i="7"/>
  <c r="E137" i="3"/>
  <c r="H48" i="2"/>
  <c r="H7" i="7"/>
  <c r="G7" i="7"/>
  <c r="G3" i="7"/>
  <c r="H3" i="7"/>
  <c r="E19" i="3"/>
  <c r="E15" i="3"/>
  <c r="E13" i="3"/>
  <c r="F48" i="2"/>
  <c r="D3" i="7"/>
  <c r="D6" i="7"/>
  <c r="D7" i="7"/>
  <c r="E27" i="3"/>
  <c r="H37" i="2"/>
  <c r="D4" i="7"/>
  <c r="D2" i="7"/>
  <c r="D8" i="7"/>
  <c r="A50" i="7"/>
  <c r="A45" i="7"/>
  <c r="A51" i="7"/>
  <c r="A36" i="7"/>
  <c r="A42" i="7"/>
  <c r="A48" i="7"/>
  <c r="A54" i="7"/>
  <c r="A38" i="7"/>
  <c r="A41" i="7"/>
  <c r="A44" i="7"/>
  <c r="A47" i="7"/>
  <c r="A49" i="7"/>
  <c r="A53" i="7"/>
  <c r="A52" i="7"/>
  <c r="E113" i="3"/>
  <c r="E118" i="3"/>
  <c r="E102" i="3"/>
  <c r="F41" i="2"/>
  <c r="E39" i="3"/>
  <c r="F35" i="2"/>
  <c r="G54" i="2"/>
  <c r="H54" i="2"/>
  <c r="H49" i="2"/>
  <c r="E80" i="3"/>
  <c r="E96" i="3"/>
  <c r="E123" i="3"/>
  <c r="E70" i="3"/>
  <c r="E53" i="3"/>
  <c r="E84" i="3"/>
  <c r="E151" i="3"/>
  <c r="G41" i="2"/>
  <c r="G40" i="2"/>
  <c r="E120" i="3"/>
  <c r="E10" i="3"/>
  <c r="H33" i="2"/>
  <c r="H46" i="2"/>
  <c r="F54" i="2"/>
  <c r="G36" i="2"/>
  <c r="H36" i="2"/>
  <c r="G35" i="2"/>
  <c r="H35" i="2"/>
  <c r="G11" i="3"/>
  <c r="E11" i="3"/>
  <c r="H34" i="2"/>
  <c r="E5" i="7"/>
  <c r="E4" i="7"/>
  <c r="E8" i="7"/>
  <c r="E2" i="7"/>
  <c r="E6" i="7"/>
  <c r="E3" i="7"/>
  <c r="E7" i="7"/>
  <c r="H41" i="2"/>
  <c r="F42" i="2"/>
  <c r="E41" i="3"/>
  <c r="F40" i="2"/>
  <c r="G55" i="2"/>
  <c r="E169" i="3"/>
  <c r="F50" i="2"/>
  <c r="H50" i="2"/>
  <c r="G51" i="2"/>
  <c r="H40" i="2"/>
  <c r="G42" i="2"/>
  <c r="E73" i="3"/>
  <c r="G34" i="2"/>
  <c r="E68" i="3"/>
  <c r="G36" i="3"/>
  <c r="E36" i="3"/>
  <c r="H39" i="2"/>
  <c r="F45" i="2"/>
  <c r="G45" i="2"/>
  <c r="E92" i="3"/>
  <c r="G44" i="3"/>
  <c r="E44" i="3"/>
  <c r="H43" i="2"/>
  <c r="H42" i="2"/>
  <c r="F7" i="7"/>
  <c r="F6" i="7"/>
  <c r="F4" i="7"/>
  <c r="F5" i="7"/>
  <c r="F3" i="7"/>
  <c r="F2" i="7"/>
  <c r="A34" i="1"/>
  <c r="F8" i="7"/>
  <c r="H55" i="2"/>
  <c r="H51" i="2"/>
  <c r="F51" i="2"/>
  <c r="F55" i="2"/>
  <c r="G44" i="2"/>
  <c r="A16" i="1"/>
  <c r="A25" i="1"/>
  <c r="G46" i="2"/>
  <c r="G39" i="2"/>
  <c r="E109" i="3"/>
  <c r="E52" i="3"/>
  <c r="H45" i="2"/>
  <c r="G53" i="2"/>
  <c r="I5" i="7"/>
  <c r="E154" i="3"/>
  <c r="I8" i="7"/>
  <c r="I6" i="7"/>
  <c r="I2" i="7"/>
  <c r="A61" i="1"/>
  <c r="E45" i="3"/>
  <c r="H44" i="2"/>
  <c r="F52" i="2"/>
  <c r="H52" i="2"/>
  <c r="F44" i="2"/>
  <c r="I4" i="7"/>
  <c r="I3" i="7"/>
  <c r="I7" i="7"/>
  <c r="G47" i="2"/>
  <c r="G136" i="3"/>
  <c r="E136" i="3"/>
  <c r="H47" i="2"/>
  <c r="D10" i="3"/>
  <c r="G33" i="2"/>
  <c r="E160" i="3"/>
  <c r="H53" i="2"/>
  <c r="F53" i="2"/>
  <c r="G10" i="3"/>
  <c r="G11" i="2"/>
  <c r="E33" i="2"/>
  <c r="H11" i="2"/>
  <c r="C13" i="7"/>
  <c r="C14" i="7"/>
  <c r="C15" i="7"/>
  <c r="C16" i="7"/>
  <c r="C17" i="7"/>
  <c r="C18" i="7"/>
  <c r="D13" i="7"/>
  <c r="D17" i="7"/>
  <c r="J3" i="7"/>
  <c r="J4" i="7"/>
  <c r="J6" i="7"/>
  <c r="J7" i="7"/>
  <c r="J5" i="7"/>
  <c r="J2" i="7"/>
  <c r="J8" i="7"/>
  <c r="D16" i="7"/>
  <c r="D15" i="7"/>
  <c r="D14" i="7"/>
  <c r="A122" i="3"/>
  <c r="A124" i="3"/>
  <c r="A125" i="3"/>
  <c r="A126" i="3"/>
  <c r="A127" i="3"/>
  <c r="A129" i="3"/>
  <c r="A130" i="3"/>
  <c r="A131" i="3"/>
  <c r="A132" i="3"/>
  <c r="A133" i="3"/>
  <c r="A134" i="3"/>
  <c r="A135" i="3"/>
  <c r="A138" i="3"/>
  <c r="A139" i="3"/>
  <c r="A140" i="3"/>
  <c r="A141" i="3"/>
  <c r="A142" i="3"/>
  <c r="A144" i="3"/>
  <c r="A145" i="3"/>
  <c r="A146" i="3"/>
  <c r="A147" i="3"/>
  <c r="A149" i="3"/>
  <c r="A150" i="3"/>
  <c r="A152" i="3"/>
  <c r="A153" i="3"/>
  <c r="A155" i="3"/>
  <c r="A156" i="3"/>
  <c r="A157" i="3"/>
  <c r="A158" i="3"/>
  <c r="A159" i="3"/>
  <c r="A161" i="3"/>
  <c r="A162" i="3"/>
  <c r="A164" i="3"/>
  <c r="A165" i="3"/>
  <c r="A166" i="3"/>
  <c r="A167" i="3"/>
  <c r="A168" i="3"/>
  <c r="A170" i="3"/>
  <c r="A171" i="3"/>
  <c r="A172" i="3"/>
  <c r="A173" i="3"/>
  <c r="A174" i="3"/>
  <c r="A175" i="3"/>
  <c r="A176" i="3"/>
  <c r="A177" i="3"/>
  <c r="A178" i="3"/>
  <c r="A179" i="3"/>
</calcChain>
</file>

<file path=xl/sharedStrings.xml><?xml version="1.0" encoding="utf-8"?>
<sst xmlns="http://schemas.openxmlformats.org/spreadsheetml/2006/main" count="520" uniqueCount="327">
  <si>
    <t>Impression sur pages A4 100% en format horizontal</t>
  </si>
  <si>
    <t>Informations sur l'Autodiagnostic</t>
  </si>
  <si>
    <t xml:space="preserve">Responsable : </t>
  </si>
  <si>
    <t>COMMENTAIRES sur les RÉSULTATS obtenus</t>
  </si>
  <si>
    <t>Commentaires (collectifs si possible)  :</t>
    <phoneticPr fontId="0" type="noConversion"/>
  </si>
  <si>
    <t>DÉCISIONS : Plans d'action PRIORITAIRES</t>
    <phoneticPr fontId="0" type="noConversion"/>
  </si>
  <si>
    <t>Plan n°1 :</t>
  </si>
  <si>
    <t>Plan n°2 :</t>
  </si>
  <si>
    <t xml:space="preserve">   Plan n°3 :</t>
  </si>
  <si>
    <t>Plan n°3 :</t>
  </si>
  <si>
    <t>Moyenne générale :</t>
  </si>
  <si>
    <r>
      <rPr>
        <b/>
        <sz val="8"/>
        <color indexed="16"/>
        <rFont val="Arial"/>
        <family val="2"/>
      </rPr>
      <t>QUOI</t>
    </r>
    <r>
      <rPr>
        <sz val="8"/>
        <color indexed="16"/>
        <rFont val="Arial"/>
        <family val="2"/>
      </rPr>
      <t xml:space="preserve">
Objectifs à atteindre</t>
    </r>
  </si>
  <si>
    <r>
      <rPr>
        <b/>
        <sz val="8"/>
        <color indexed="16"/>
        <rFont val="Arial"/>
        <family val="2"/>
      </rPr>
      <t>QUI</t>
    </r>
    <r>
      <rPr>
        <sz val="8"/>
        <color indexed="16"/>
        <rFont val="Arial"/>
        <family val="2"/>
      </rPr>
      <t xml:space="preserve">
en Interne ou en Externe</t>
    </r>
  </si>
  <si>
    <r>
      <rPr>
        <b/>
        <sz val="8"/>
        <color indexed="10"/>
        <rFont val="Arial"/>
        <family val="2"/>
      </rPr>
      <t>QUAND ET OÙ</t>
    </r>
    <r>
      <rPr>
        <sz val="8"/>
        <color indexed="10"/>
        <rFont val="Arial"/>
        <family val="2"/>
      </rPr>
      <t xml:space="preserve">
Date et Champ d'application</t>
    </r>
  </si>
  <si>
    <t>Evaluations</t>
  </si>
  <si>
    <t>Taux %</t>
  </si>
  <si>
    <t>Niveaux de CONFORMITÉ</t>
  </si>
  <si>
    <t>Généralités</t>
  </si>
  <si>
    <t>NOM et Prénom</t>
  </si>
  <si>
    <t>Réf.</t>
    <phoneticPr fontId="0" type="noConversion"/>
  </si>
  <si>
    <t>Critères d'exigence des articles de la norme</t>
  </si>
  <si>
    <t>Evaluations</t>
    <phoneticPr fontId="0" type="noConversion"/>
  </si>
  <si>
    <t>%</t>
  </si>
  <si>
    <t>Libellés des évaluations</t>
  </si>
  <si>
    <t>Modes de preuve et commentaires</t>
  </si>
  <si>
    <t>Plutôt Vrai</t>
  </si>
  <si>
    <t>Plutôt Faux</t>
  </si>
  <si>
    <t>Etablissement :</t>
  </si>
  <si>
    <t>Mode d'emploi</t>
  </si>
  <si>
    <t>Insuffisant</t>
  </si>
  <si>
    <t>Convaincant</t>
  </si>
  <si>
    <t>Conforme</t>
  </si>
  <si>
    <t>Libellé du critère quand il sera choisi</t>
  </si>
  <si>
    <t xml:space="preserve"> </t>
  </si>
  <si>
    <t>Tracage de la limite de CONFORMITÉ</t>
  </si>
  <si>
    <t>Enregistrement qualité :  A4 100% vertical</t>
    <phoneticPr fontId="0" type="noConversion"/>
  </si>
  <si>
    <t>Informel</t>
    <phoneticPr fontId="0" type="noConversion"/>
  </si>
  <si>
    <t>en attente</t>
  </si>
  <si>
    <t>Vrai </t>
  </si>
  <si>
    <t>Faux </t>
  </si>
  <si>
    <t>Total évalués :</t>
  </si>
  <si>
    <r>
      <t xml:space="preserve">Utilisé pour {Exigences} : à changer </t>
    </r>
    <r>
      <rPr>
        <sz val="8"/>
        <color rgb="FF0432FF"/>
        <rFont val="Arial"/>
        <family val="2"/>
      </rPr>
      <t>manuellement</t>
    </r>
  </si>
  <si>
    <t>Utilisé pour  {Exigences} : à classer par orde alphabétique de la colonne A pour les calculs</t>
  </si>
  <si>
    <t>Utilisé pour les calculs de l'onglet {Exigences}</t>
  </si>
  <si>
    <t>Nb total de critères d'exigences</t>
  </si>
  <si>
    <t>Tracer la moyenne : total ou 0</t>
  </si>
  <si>
    <t>&lt; = Non évalués</t>
  </si>
  <si>
    <t>Nb de Sous-Articles</t>
  </si>
  <si>
    <t>&lt;= Total évalués</t>
  </si>
  <si>
    <r>
      <rPr>
        <b/>
        <sz val="9"/>
        <color indexed="16"/>
        <rFont val="Arial"/>
        <family val="2"/>
      </rPr>
      <t>QUOI</t>
    </r>
    <r>
      <rPr>
        <sz val="9"/>
        <color indexed="16"/>
        <rFont val="Arial"/>
        <family val="2"/>
      </rPr>
      <t xml:space="preserve">
Objectifs à atteindre</t>
    </r>
  </si>
  <si>
    <r>
      <rPr>
        <b/>
        <sz val="9"/>
        <color rgb="FF900000"/>
        <rFont val="Arial"/>
        <family val="2"/>
      </rPr>
      <t>QUI</t>
    </r>
    <r>
      <rPr>
        <sz val="9"/>
        <color rgb="FF900000"/>
        <rFont val="Arial"/>
        <family val="2"/>
      </rPr>
      <t xml:space="preserve">
Responsable, Equipe</t>
    </r>
  </si>
  <si>
    <r>
      <t xml:space="preserve">QUAND ET OÙ
</t>
    </r>
    <r>
      <rPr>
        <sz val="9"/>
        <color rgb="FF900000"/>
        <rFont val="Arial"/>
        <family val="2"/>
      </rPr>
      <t>Date et Application</t>
    </r>
  </si>
  <si>
    <t>Contact :</t>
  </si>
  <si>
    <t>Informations sur l'Organisme</t>
  </si>
  <si>
    <t>BILAN GLOBAL, COMMENTAIRES et PLANS D'AMÉLIORATION</t>
  </si>
  <si>
    <r>
      <rPr>
        <b/>
        <sz val="8"/>
        <color rgb="FF0000FF"/>
        <rFont val="Arial"/>
        <family val="2"/>
      </rPr>
      <t xml:space="preserve">Attention : </t>
    </r>
    <r>
      <rPr>
        <sz val="8"/>
        <color rgb="FF0000FF"/>
        <rFont val="Arial"/>
        <family val="2"/>
      </rPr>
      <t>Seules les cases blanches écrites en bleu peuvent être modifiées par l’utilisateur. Cela concerne toutes les parties de l’outil</t>
    </r>
  </si>
  <si>
    <t>Contact (Tél et Email) :</t>
  </si>
  <si>
    <t>Non applicable</t>
  </si>
  <si>
    <t>Non Applicable : Ce critére ne peut pas être appliqué dans votre établissement.</t>
  </si>
  <si>
    <t>NA</t>
  </si>
  <si>
    <t xml:space="preserve">  Résultats détaillés par ARTICLE de l'autodiagnostic selon la norme ISO 13485 : 2016</t>
  </si>
  <si>
    <t>Références des documents</t>
  </si>
  <si>
    <t>Ne présente pas de non conformité</t>
  </si>
  <si>
    <r>
      <t>LIBELLÉS</t>
    </r>
    <r>
      <rPr>
        <sz val="8"/>
        <color rgb="FF900000"/>
        <rFont val="Arial"/>
        <family val="2"/>
      </rPr>
      <t xml:space="preserve"> des niveaux de </t>
    </r>
    <r>
      <rPr>
        <b/>
        <sz val="8"/>
        <color rgb="FF900000"/>
        <rFont val="Arial"/>
        <family val="2"/>
      </rPr>
      <t>CONFORMITÉ</t>
    </r>
    <r>
      <rPr>
        <sz val="8"/>
        <color rgb="FF900000"/>
        <rFont val="Arial"/>
        <family val="2"/>
      </rPr>
      <t xml:space="preserve"> 
des </t>
    </r>
    <r>
      <rPr>
        <b/>
        <sz val="8"/>
        <color rgb="FF900000"/>
        <rFont val="Arial"/>
        <family val="2"/>
      </rPr>
      <t>ARTICLES</t>
    </r>
    <r>
      <rPr>
        <sz val="8"/>
        <color rgb="FF900000"/>
        <rFont val="Arial"/>
        <family val="2"/>
      </rPr>
      <t xml:space="preserve"> de la norme </t>
    </r>
  </si>
  <si>
    <r>
      <t xml:space="preserve">Niveaux de </t>
    </r>
    <r>
      <rPr>
        <b/>
        <sz val="6"/>
        <color rgb="FF900000"/>
        <rFont val="Arial"/>
        <family val="2"/>
      </rPr>
      <t>CONFORMITÉ</t>
    </r>
  </si>
  <si>
    <r>
      <t xml:space="preserve">Libellés explicites 
</t>
    </r>
    <r>
      <rPr>
        <b/>
        <sz val="6"/>
        <color rgb="FF900000"/>
        <rFont val="Arial"/>
        <family val="2"/>
      </rPr>
      <t>des niveaux de CONFORMITÉ</t>
    </r>
  </si>
  <si>
    <r>
      <rPr>
        <b/>
        <sz val="7"/>
        <color rgb="FF900000"/>
        <rFont val="Arial"/>
        <family val="2"/>
      </rPr>
      <t>Conformité de niveau 1</t>
    </r>
    <r>
      <rPr>
        <sz val="7"/>
        <color rgb="FF900000"/>
        <rFont val="Arial"/>
        <family val="2"/>
      </rPr>
      <t xml:space="preserve"> :  Revoyez le fonctionnement de vos activités.</t>
    </r>
  </si>
  <si>
    <r>
      <rPr>
        <b/>
        <sz val="7"/>
        <color rgb="FF900000"/>
        <rFont val="Arial"/>
        <family val="2"/>
      </rPr>
      <t>Conformité de niveau 3</t>
    </r>
    <r>
      <rPr>
        <sz val="7"/>
        <color rgb="FF900000"/>
        <rFont val="Arial"/>
        <family val="2"/>
      </rPr>
      <t xml:space="preserve"> : Des améliorations peuvent encore être apportées.</t>
    </r>
  </si>
  <si>
    <r>
      <rPr>
        <b/>
        <sz val="7"/>
        <color rgb="FF900000"/>
        <rFont val="Arial"/>
        <family val="2"/>
      </rPr>
      <t>Conformité de niveau 4</t>
    </r>
    <r>
      <rPr>
        <sz val="7"/>
        <color rgb="FF900000"/>
        <rFont val="Arial"/>
        <family val="2"/>
      </rPr>
      <t xml:space="preserve"> : Félicitations, communiquez vos résultats.</t>
    </r>
  </si>
  <si>
    <r>
      <rPr>
        <b/>
        <sz val="7"/>
        <color rgb="FF900000"/>
        <rFont val="Arial"/>
        <family val="2"/>
      </rPr>
      <t xml:space="preserve">Non applicable </t>
    </r>
    <r>
      <rPr>
        <sz val="7"/>
        <color rgb="FF900000"/>
        <rFont val="Arial"/>
        <family val="2"/>
      </rPr>
      <t>: Ce critère ne peut pas être appliqué, d'une manière justifiée.</t>
    </r>
  </si>
  <si>
    <r>
      <rPr>
        <b/>
        <sz val="7"/>
        <color theme="1"/>
        <rFont val="Arial"/>
        <family val="2"/>
      </rPr>
      <t xml:space="preserve">Niveau 1 </t>
    </r>
    <r>
      <rPr>
        <sz val="7"/>
        <color theme="1"/>
        <rFont val="Arial"/>
        <family val="2"/>
      </rPr>
      <t>: Le critère n'est pas respecté.</t>
    </r>
  </si>
  <si>
    <r>
      <rPr>
        <b/>
        <sz val="7"/>
        <color theme="1"/>
        <rFont val="Arial"/>
        <family val="2"/>
      </rPr>
      <t xml:space="preserve">Niveau 2 </t>
    </r>
    <r>
      <rPr>
        <sz val="7"/>
        <color theme="1"/>
        <rFont val="Arial"/>
        <family val="2"/>
      </rPr>
      <t>: Le critère est aléatoirement appliqué</t>
    </r>
    <r>
      <rPr>
        <b/>
        <sz val="7"/>
        <color theme="1"/>
        <rFont val="Arial"/>
        <family val="2"/>
      </rPr>
      <t>.</t>
    </r>
  </si>
  <si>
    <r>
      <rPr>
        <sz val="8"/>
        <color theme="1"/>
        <rFont val="Arial"/>
        <family val="2"/>
      </rPr>
      <t xml:space="preserve">Niveaux de </t>
    </r>
    <r>
      <rPr>
        <b/>
        <sz val="8"/>
        <color theme="1"/>
        <rFont val="Arial"/>
        <family val="2"/>
      </rPr>
      <t>VÉRACITÉ</t>
    </r>
    <r>
      <rPr>
        <sz val="8"/>
        <color theme="1"/>
        <rFont val="Arial"/>
        <family val="2"/>
      </rPr>
      <t xml:space="preserve"> quant à la </t>
    </r>
    <r>
      <rPr>
        <b/>
        <sz val="8"/>
        <color theme="1"/>
        <rFont val="Arial"/>
        <family val="2"/>
      </rPr>
      <t>RÉALISATION</t>
    </r>
    <r>
      <rPr>
        <sz val="8"/>
        <color theme="1"/>
        <rFont val="Arial"/>
        <family val="2"/>
      </rPr>
      <t xml:space="preserve"> 
des </t>
    </r>
    <r>
      <rPr>
        <b/>
        <sz val="8"/>
        <color theme="1"/>
        <rFont val="Arial"/>
        <family val="2"/>
      </rPr>
      <t>CRITÈRES</t>
    </r>
    <r>
      <rPr>
        <sz val="8"/>
        <color theme="1"/>
        <rFont val="Arial"/>
        <family val="2"/>
      </rPr>
      <t xml:space="preserve"> et plans d'action</t>
    </r>
  </si>
  <si>
    <t xml:space="preserve"> Coordonnées :</t>
  </si>
  <si>
    <t>Commentaires (collectifs si possible)  :</t>
  </si>
  <si>
    <r>
      <rPr>
        <b/>
        <sz val="7"/>
        <color theme="1"/>
        <rFont val="Arial"/>
        <family val="2"/>
      </rPr>
      <t>Niveau 4</t>
    </r>
    <r>
      <rPr>
        <sz val="7"/>
        <color theme="1"/>
        <rFont val="Arial"/>
        <family val="2"/>
      </rPr>
      <t xml:space="preserve"> : Le critère est respecté, appliqué et prouvé par un document.</t>
    </r>
  </si>
  <si>
    <t>Présente une non conformité mineure</t>
  </si>
  <si>
    <t>Présente une non conformité majeure</t>
  </si>
  <si>
    <r>
      <rPr>
        <b/>
        <sz val="7"/>
        <color theme="1"/>
        <rFont val="Arial"/>
        <family val="2"/>
      </rPr>
      <t>Niveau 3</t>
    </r>
    <r>
      <rPr>
        <sz val="7"/>
        <color theme="1"/>
        <rFont val="Arial"/>
        <family val="2"/>
      </rPr>
      <t xml:space="preserve"> : Le critère est respecté et éventuellement formalisé.</t>
    </r>
  </si>
  <si>
    <r>
      <rPr>
        <b/>
        <sz val="7"/>
        <color rgb="FF900000"/>
        <rFont val="Arial"/>
        <family val="2"/>
      </rPr>
      <t>Conformité de niveau 2</t>
    </r>
    <r>
      <rPr>
        <sz val="7"/>
        <color rgb="FF900000"/>
        <rFont val="Arial"/>
        <family val="2"/>
      </rPr>
      <t xml:space="preserve"> : Pérenisez et améliorez vos activités.</t>
    </r>
  </si>
  <si>
    <r>
      <rPr>
        <sz val="6"/>
        <color rgb="FF900000"/>
        <rFont val="Arial"/>
        <family val="2"/>
      </rPr>
      <t xml:space="preserve">Taux moyen </t>
    </r>
    <r>
      <rPr>
        <b/>
        <sz val="6"/>
        <color rgb="FF900000"/>
        <rFont val="Arial"/>
        <family val="2"/>
      </rPr>
      <t>Minimal</t>
    </r>
  </si>
  <si>
    <r>
      <t xml:space="preserve">Taux moyen </t>
    </r>
    <r>
      <rPr>
        <b/>
        <sz val="6"/>
        <color rgb="FF900000"/>
        <rFont val="Arial"/>
        <family val="2"/>
      </rPr>
      <t>Maximal</t>
    </r>
  </si>
  <si>
    <t>Nom de l'établissement</t>
  </si>
  <si>
    <t xml:space="preserve">Non Applicable </t>
  </si>
  <si>
    <r>
      <rPr>
        <b/>
        <sz val="7"/>
        <color theme="1"/>
        <rFont val="Arial"/>
        <family val="2"/>
      </rPr>
      <t xml:space="preserve">Niveau 5 </t>
    </r>
    <r>
      <rPr>
        <sz val="7"/>
        <color theme="1"/>
        <rFont val="Arial"/>
        <family val="2"/>
      </rPr>
      <t>: Le critère ne peut pas être appliqué.</t>
    </r>
  </si>
  <si>
    <t>Description générale du DM</t>
  </si>
  <si>
    <t>Le but et l’utilisation prévue du dispositif sont présentés</t>
  </si>
  <si>
    <t>La population visée est définie.</t>
  </si>
  <si>
    <t>La classification du DM en fonction des risques est établie.</t>
  </si>
  <si>
    <t>L’explication des nouveautés est régulièrement effectuée.</t>
  </si>
  <si>
    <t>La description de l'utilisation des accessoires et des variantes est présente.</t>
  </si>
  <si>
    <t>La description fonctionnelle des éléments clés du DM est présentée avec des schémas à l’appui.</t>
  </si>
  <si>
    <t>La description des matériaux destinés à être en contact avec le corps humain est clairement établie.</t>
  </si>
  <si>
    <t>Spécifications du produit</t>
  </si>
  <si>
    <t>Les dimensions du DM sont précisées</t>
  </si>
  <si>
    <t>Une liste détaillée des spécifications du DM permet le suivi de ses éléments.</t>
  </si>
  <si>
    <t>Références aux générations précédentes ou similaires</t>
  </si>
  <si>
    <t>Dans la démonstration de la conformité aux principes essentielles, le STED coontient une revue des générations précédantes du dispositif du fabricant.</t>
  </si>
  <si>
    <t>Etiquetage</t>
  </si>
  <si>
    <t>Une présentation des appareils similaires du dispositif du fabricant, disponibles sur le marché locale et international est fournie.</t>
  </si>
  <si>
    <t>Le STED comprend un jeu complet d'étiquettes associé au produit</t>
  </si>
  <si>
    <t>Les informations sur l'étiquette  comprend les étiquettes apposées sur le dispositif et son packaging</t>
  </si>
  <si>
    <t>Le jeu d'étiquettes fourni comprend la notice d'utilisation du DM</t>
  </si>
  <si>
    <t>Le matériel promotionnel fait partie du dossier fourni</t>
  </si>
  <si>
    <t>Informations relatives à la conception et à la fabrication du DM</t>
  </si>
  <si>
    <t>Conception du DM</t>
  </si>
  <si>
    <t>Processus de fabrication</t>
  </si>
  <si>
    <t>Sites de conception et de fabrication</t>
  </si>
  <si>
    <t>Les sites de fabrication et de conception du DM sont intégrés dans le STED.</t>
  </si>
  <si>
    <t>Checklist des principes essentiels</t>
  </si>
  <si>
    <t>Le STED contient une checklist des principes esssentiels</t>
  </si>
  <si>
    <t>Une référence est fournie pour les méthodes utilisées (norme)</t>
  </si>
  <si>
    <t>Résumé de l'analyse de risque et du contrôle</t>
  </si>
  <si>
    <t xml:space="preserve"> Le résultat de l’analyse de risque démontre qu’une analyse du risque appropriée a été suivie</t>
  </si>
  <si>
    <t xml:space="preserve"> Un certificat prouve la conformité à la norme ISO14975 : 2012</t>
  </si>
  <si>
    <t>Les risques standards sont inclus dans un plan de management du risque</t>
  </si>
  <si>
    <t>Une évaluation à été effectuée pour chaque risque identifié</t>
  </si>
  <si>
    <t>Chaque risque résiduel détecté est acceptable.</t>
  </si>
  <si>
    <t xml:space="preserve"> Une traçabilité suffisante est démontrée pour chaque danger connu</t>
  </si>
  <si>
    <t>Le numéro du dossier de management du risque est mentionné et correspond au dispositif en question</t>
  </si>
  <si>
    <t>Vérification et évaluation du produit</t>
  </si>
  <si>
    <t>La documentation technique a été organisée de façon à contenir l’ensemble des informations et des résultats des études et essais de vérification et validation qui démontrent la conformité aux principes essentiels de sécurité et de performance en fonction du type de DM.</t>
  </si>
  <si>
    <t>Biocompatibilité</t>
  </si>
  <si>
    <t>Les tests de biocompatibilité du DM sont disponibles et complets.</t>
  </si>
  <si>
    <t>Les tests comprennent le recensement de tous les matériaux ou produits en contact direct ou indirect avec le patient ou l’utilisateur.</t>
  </si>
  <si>
    <t>Les tests sont effectués sur le produit fini pour déterminer les caractéristiques physiques, chimiques, toxicologiques et biologiques d’un matériau.</t>
  </si>
  <si>
    <t>Le protocole, l’analyse d’information, le résumé des résultats, les conclusions tirées, des tests précédemment cités sont détaillés dans la DT.</t>
  </si>
  <si>
    <t>Substances médicamenteuses intégrée au DM, et la compatibilité du DM avec la substance</t>
  </si>
  <si>
    <t>Les éléments nécessaires à la détermination de l’identification de la substance médicamenteuse présente avec le DM sont présents dans la DT.</t>
  </si>
  <si>
    <t>La source de la substance médicamenteuse, ainsi que la raison de son intégration au DM et l’assurance de sa performance et sécurité en utilisation sont clairement explicités.</t>
  </si>
  <si>
    <t>Sécurité biologique intégrant des cellules ou des tissus humains ou animaux ou leurs dérivés</t>
  </si>
  <si>
    <t>Une liste complète et détaillée de toutes les substances d’origine humaine ou animale présente dans le DM est disponible.</t>
  </si>
  <si>
    <t>Pour ces substances la sélection des sources/donneurs, ainsi que les informations concernant la récolte, le processus, la préservation, le test et la manipulation des tissus, cellules et substances de telles origines sont disponibles dans la DT.</t>
  </si>
  <si>
    <t>Stérilisation</t>
  </si>
  <si>
    <t xml:space="preserve">La méthode de stérilisation est claire et compréhensible. </t>
  </si>
  <si>
    <t xml:space="preserve">L’adresse du stérilisateur est mentionnée. </t>
  </si>
  <si>
    <t xml:space="preserve">Les normes en conformité sont citées. </t>
  </si>
  <si>
    <t>La définition du niveau d’assurance de la stérilité est fixée.</t>
  </si>
  <si>
    <t>Les méthodes d’évaluation du processus de stérilisation ainsi que les exigences de libération sont explicités.</t>
  </si>
  <si>
    <t>Vérification et validation du logiciel</t>
  </si>
  <si>
    <t>Les preuves de la conception et de validation du logiciel sont fournies.</t>
  </si>
  <si>
    <t>La vérification et validation des tests du logiciel en interne et en conditions réelles sont documentés et disponibles.</t>
  </si>
  <si>
    <t>Les informations détaillées concernant les étapes de l’étude préclinique permettant de prouver la conformité aux principes essentielles de sécurité et de performance sont fournies.</t>
  </si>
  <si>
    <t>Les critères de sélection du modèle animal sont clairs et pertinents.</t>
  </si>
  <si>
    <t xml:space="preserve">Les objectifs tracés par l’opérateur économique sont accessibles. </t>
  </si>
  <si>
    <t>Les procédures suivies, les résultats escomptés et obtenus, l’interprétation et la conclusion des études précliniques sont également inclus dans la DT.</t>
  </si>
  <si>
    <t>Les éléments de preuves de respect des BPL sont disponibles.</t>
  </si>
  <si>
    <t>Preuve clinique</t>
  </si>
  <si>
    <t>Le cadre et le contexte de l’évaluation sont tracés.</t>
  </si>
  <si>
    <t>Les données cliniques, et les étapes d’analyse sont citées.</t>
  </si>
  <si>
    <t>La conclusion de l’étude concernant la sécurité et la performance du DM est décrite.</t>
  </si>
  <si>
    <t>L’évaluation clinique se suffit à elle-même en termes de compréhension rédactionnelle par un organisme notifié ou les autorités réglementaires.</t>
  </si>
  <si>
    <t>L’évaluation définit les grandes lignes du type de technologie auquel appartient le DM.</t>
  </si>
  <si>
    <t>L’énumération des utilisations prévues ainsi que les résultats attendues de l’évaluation clinique est effectuée</t>
  </si>
  <si>
    <t>La nature et la portée des données cliniques évaluées sont citées</t>
  </si>
  <si>
    <t>Le rapprochement entre les informations de référence (normes reconnus, données cliniques) et la démonstration de performance et de sécurité clinique du DM en question.</t>
  </si>
  <si>
    <t>L’évaluation clinique est signée et datée par l’évaluateur concerné.</t>
  </si>
  <si>
    <t>Le fabricant justifie son choix d’évaluateur.</t>
  </si>
  <si>
    <t>Une revue de la littérature publiée concernant le DM ou un DM similaire est retrouvé dans le dossier.</t>
  </si>
  <si>
    <t>Un certificat ou une déclaration de conformité à une norme publiée est présente.</t>
  </si>
  <si>
    <t xml:space="preserve">Un certificat ou une déclaration de conformité à un guide professionnel, à une méthode industrielle, à une méthode interne est mentionné, </t>
  </si>
  <si>
    <t>Les certificats du SMQ du DM sont annexés au STED.</t>
  </si>
  <si>
    <t>Check-list</t>
  </si>
  <si>
    <t>Propriétés chimiques, physiques et biologiques</t>
  </si>
  <si>
    <t>Les matériaux utilisés au cours du développement et la fabrication ainsi que la compatibilité réciproque entre les matériaux et les tissus et cellules biologiques et les liquides corporels préservent ses caractéristiques et performances (section A).</t>
  </si>
  <si>
    <t>Le risque d’exposition à des contaminants et résidus est minisé dans la conception et fabrication, pour les patients et utilisateurs en fonction de l’usage prévu du DM</t>
  </si>
  <si>
    <t xml:space="preserve">Le contact des DM avec les matériaux, substances et gaz  au cours de leur utilisation est sécurisé.
Les DM destinés à administrer des médicaments doivent être compatibles avec ces derniers sans altérer leurs performances.
</t>
  </si>
  <si>
    <t>Un accessoire du DM pouvant être considéré comme un médicament, la qualité et l’utilité de la substance est vérifiée par comparaison avec des méthodes appropriées.</t>
  </si>
  <si>
    <t>Le risque de pénétration de substance involontairement au sein du DM est réduit au cours de la fabrication et de la conception</t>
  </si>
  <si>
    <t xml:space="preserve">Infection et contamination microbienne </t>
  </si>
  <si>
    <t>Le risque infectieux est minimisé lors de la fabrication et de la conception du DM à des fins d’utilisations prévues, le risque de contamination est réduit.</t>
  </si>
  <si>
    <t>La provenance des tissus d’origine animale assure les contrôles nécessaires.</t>
  </si>
  <si>
    <t xml:space="preserve">Des méthodes validées d’élimination ou d’inactivation des virus et agents transmissibles pendant la fabrication permet une conservation et manipulation sécurisée des substances d’origines animales. </t>
  </si>
  <si>
    <t>La stérilisation s’effectue en fonction d’une méthode appropriée validée</t>
  </si>
  <si>
    <t>Les contrôles nécessaires sont effectués au cours de la fabrication des produits stériles.</t>
  </si>
  <si>
    <t>L’efficacité, la qualité et la performance du DM, ainsi que la sécurité, la qualité et le performance de la substance est avérée dans les conditions d’application spécifiques.</t>
  </si>
  <si>
    <t xml:space="preserve">Les DM auxquels sont incorporés des matériaux d’origine animale </t>
  </si>
  <si>
    <t>Les DM incorporant des tissus cellules ou substance d’origine animale, doivent provenir d’animaux ayant subit des contrôles vétérinaires et une surveillance adaptée selon l’utilisation voulue du tissu.</t>
  </si>
  <si>
    <t>Propriétés relatives à la fabrication et à l'environnement</t>
  </si>
  <si>
    <t>Les systèmes de raccordement de dispositifs ne doit pas altérer sa fonction prévue. En cas de changement dans l’utilisation, la notification sur l’emballage est impérative.</t>
  </si>
  <si>
    <t>Les risques en rapport avec l’environnement prévisibles sont minimisés.</t>
  </si>
  <si>
    <t>Le risque d’interaction avec d’autres DM est fortement réduit (investigation).</t>
  </si>
  <si>
    <t>Les risques liés au vieillissement et à la réduction de la précision mécanique est minimisé dans le cas d’impossibilité d’étalonnage ou d’entretien.</t>
  </si>
  <si>
    <t>Les dispositifs doivent être conçus et fabriqués de façon à réduire à un minimum les risques d'incendie ou d'explosion</t>
  </si>
  <si>
    <t xml:space="preserve"> Dispositifs ayant une fonction de mesurage</t>
  </si>
  <si>
    <t>Dans les limites d’exactitude données en fonction de leur destination les DM de mesurage donnent une mesure correcte et constante</t>
  </si>
  <si>
    <t>L’ergonomie dans l’échelle de mesure d’évaluation et d’affichage est intégrée dans la conception.</t>
  </si>
  <si>
    <t>L’unité d’expression des fonctions de mesurage est une unité légale.</t>
  </si>
  <si>
    <t>Protection contre les rayonnements</t>
  </si>
  <si>
    <t>L’exposition des utilisateurs au rayonnement est réduite sans changer les doses nécessaires à l’activité thérapeutique ou diagnostic du DM.</t>
  </si>
  <si>
    <t xml:space="preserve">Rayonnements non intentionnels
L’émission de rayonnement non intentionnel, parasite ou diffus est minimisée au cours de l’élaboration du DM
</t>
  </si>
  <si>
    <t xml:space="preserve">Les DM qui incorporent des logiciels ou les logiciels séparés </t>
  </si>
  <si>
    <t>La répétabilité, la fiabilité et la performance des DM incorporant des sytèmes electroniques intégrés est importante lors de la fabrication du DM.</t>
  </si>
  <si>
    <t>Le DM incorporant un logiciel ou étant lui-même un logiciel doit être validé en concordance avec un état de l’art.</t>
  </si>
  <si>
    <t>L’état d’une source d’énergie interne intégrée dans un DM doit permettre le suivi de l’état de cette source.</t>
  </si>
  <si>
    <t>La fiabilité d’une source d’énergie externe de laquelle est dépendante la sécurité du patient est reliée à un système d’alarme.</t>
  </si>
  <si>
    <t>Les situations graves sont signalées par des alarmes sur les DM destinés au suivi des paramètres cliniques de l’état des patients.</t>
  </si>
  <si>
    <t>Le risque de formation de champs électromagnétique est minimisé au cours de la conception et la fabrication des DM.</t>
  </si>
  <si>
    <t>Les instructions d’utilisation des DM émettant des rayonnements comportent des informations pour la protection des utilisateurs, pour la protection contre les risques d’exposition ainsi que sur le type de rayonnements émis.</t>
  </si>
  <si>
    <t xml:space="preserve">Etiquette et notice d’utilisation </t>
  </si>
  <si>
    <t xml:space="preserve">Les informations nécessaires à l’identification du fabricant, à l’utilisation sécurisé du DM, en prenant en compte la performance voulue sont apportées. </t>
  </si>
  <si>
    <t>Ces informations sont facilement compréhensibles.</t>
  </si>
  <si>
    <t>L’évaluation clinique est effectuée pour tous les dispositifs médicaux selon les guides GHTF.</t>
  </si>
  <si>
    <t>Les données cliniques sont revue sous la forme de : rapports d’investigations cliniques, des revues de la littérature et des expériences cliniques.</t>
  </si>
  <si>
    <t>Les investigations cliniques sur les sujets humains doivent être effectuées dans la vision de la déclaration d’Helsinki.</t>
  </si>
  <si>
    <t>La documentation permet d'établir les performances  attendues du DM, de ses accessoires et variantes</t>
  </si>
  <si>
    <t>Evaluation clinique</t>
  </si>
  <si>
    <r>
      <t>Couleur en fonction de l'attestation</t>
    </r>
    <r>
      <rPr>
        <b/>
        <sz val="8"/>
        <color rgb="FFFF0000"/>
        <rFont val="Arial"/>
        <family val="2"/>
      </rPr>
      <t xml:space="preserve"> documentaire</t>
    </r>
  </si>
  <si>
    <t>Niveau moyen sur les EXIGENCES</t>
  </si>
  <si>
    <t>Instructions d'utilisation</t>
  </si>
  <si>
    <t>Toutes les exigences</t>
  </si>
  <si>
    <t>NB : Cet outil se veut être une aide et ne garantit pas une l'obtention d'une homologation</t>
  </si>
  <si>
    <t>Description technique des accessoires est mise en oeuvre.</t>
  </si>
  <si>
    <t>cr1</t>
  </si>
  <si>
    <t>L'identité précise du document contrôlé qui justifie de la conformité de chaque méthode utilisée est mise en place.</t>
  </si>
  <si>
    <t>La méthodologie d'évaluation de la conformité inclut un ou plusieurs des éléments suivants: la conformité avec les normes reconnue ou autres, la conformité a une ou plusieurs méthode d'essai industrielle ou d'essai interne, l'évaluation des preuves pré-cliniques et cliniques, la comparaison à un DM disponible sur le marché.</t>
  </si>
  <si>
    <t>Le risque inhérent aux aspects physiques du produit (rapport volume/pression, dimensions, ergonomie) réduit le risque de lésion.</t>
  </si>
  <si>
    <t>En situation de premier défaut les moyens appropriés doivent être mis en place pour réduire autant que possible les éventuels risques qui en découlent.</t>
  </si>
  <si>
    <t xml:space="preserve">Etudes sur l’animal </t>
  </si>
  <si>
    <t>Document d'appui à la déclaration première partie de conformité  au STED (GHTF)</t>
  </si>
  <si>
    <r>
      <t xml:space="preserve">Choix de </t>
    </r>
    <r>
      <rPr>
        <b/>
        <sz val="6"/>
        <color theme="1"/>
        <rFont val="Arial"/>
        <family val="2"/>
      </rPr>
      <t>VÉRACITÉ</t>
    </r>
  </si>
  <si>
    <r>
      <t xml:space="preserve">Taux de </t>
    </r>
    <r>
      <rPr>
        <b/>
        <sz val="6"/>
        <color theme="1"/>
        <rFont val="Arial"/>
        <family val="2"/>
      </rPr>
      <t>VÉRACITÉ</t>
    </r>
  </si>
  <si>
    <r>
      <rPr>
        <sz val="6"/>
        <color theme="1"/>
        <rFont val="Arial"/>
        <family val="2"/>
      </rPr>
      <t xml:space="preserve">Libellés explicites </t>
    </r>
    <r>
      <rPr>
        <b/>
        <sz val="6"/>
        <color theme="1"/>
        <rFont val="Arial"/>
        <family val="2"/>
      </rPr>
      <t xml:space="preserve">
des niveaux de VÉRACITÉ</t>
    </r>
  </si>
  <si>
    <t xml:space="preserve">Signature du responsable de l'évaluation :
</t>
  </si>
  <si>
    <t>Nom et Prénom:</t>
  </si>
  <si>
    <t>Nom et prénom des participants:</t>
  </si>
  <si>
    <t>SYNTHÈSE des RÉSULTATS de l'évaluation par phase et étape du STED</t>
  </si>
  <si>
    <t>Niveaux de CONFORMITÉ des étapes évalués</t>
  </si>
  <si>
    <t>Description du DM et de ces spécifications incluant les variantes et accéssoires</t>
  </si>
  <si>
    <t>Informations relatives à la conception et à la fabrication</t>
  </si>
  <si>
    <t xml:space="preserve">Plan n°1 :
</t>
  </si>
  <si>
    <t xml:space="preserve">Plan n°2 :
</t>
  </si>
  <si>
    <t xml:space="preserve">Plan n°3 :
</t>
  </si>
  <si>
    <t>Informations sur le Service Réglementaire</t>
  </si>
  <si>
    <t>Informations sur le diagnostic</t>
  </si>
  <si>
    <r>
      <t xml:space="preserve"> Taux de </t>
    </r>
    <r>
      <rPr>
        <b/>
        <sz val="10"/>
        <color indexed="19"/>
        <rFont val="Arial"/>
        <family val="2"/>
      </rPr>
      <t>CONFORMITÉ</t>
    </r>
    <r>
      <rPr>
        <sz val="10"/>
        <color indexed="19"/>
        <rFont val="Arial"/>
        <family val="2"/>
      </rPr>
      <t xml:space="preserve"> aux critères </t>
    </r>
  </si>
  <si>
    <r>
      <t xml:space="preserve"> Taux de </t>
    </r>
    <r>
      <rPr>
        <b/>
        <sz val="10"/>
        <color indexed="19"/>
        <rFont val="Arial"/>
        <family val="2"/>
      </rPr>
      <t>CONFORMITÉ</t>
    </r>
    <r>
      <rPr>
        <sz val="10"/>
        <color indexed="19"/>
        <rFont val="Arial"/>
        <family val="2"/>
      </rPr>
      <t xml:space="preserve"> aux critères</t>
    </r>
  </si>
  <si>
    <t xml:space="preserve">Rayonnements intentionnels:
Les paramètres variables avec un intérêt sont reproductibles et présentent une marge d’erreur dans le cas de DM émettant des rayonnements  dangereux avec des bénéfices plus importants que les risques associés.
2. L’émission de rayonnements est indiquée par un signal visuel et/ou sonore.
</t>
  </si>
  <si>
    <t xml:space="preserve"> L’émission de rayonnements est indiquée par un signal visuel et/ou sonore.</t>
  </si>
  <si>
    <t xml:space="preserve">Rayonnement Ionisant
Le dispositif doit être concu et fabriqué de facon à garantir que la quantité, la géométrie et la qualité du rayonnement puissent être contrôlés.
</t>
  </si>
  <si>
    <t>Protection contre les risques mécaniques et thermiques</t>
  </si>
  <si>
    <t>Le dispositif doit être concu et fabriqué de facon à protéger le patient et l’utilisateur contre les risques mécaniques inhérents (exemple de la résistance au mouvement)</t>
  </si>
  <si>
    <t>Le dipositif doit être concu et fabriqué de facon à réduire au niveau minimum le risque provenant des vibrations générées par le dispositif en prenant en compte les progrés techniques et les moyens disponibles pour limiter les vibrations à part dans le cas de vibrations inhérentes à la performance.</t>
  </si>
  <si>
    <t>Le dispositif doit être concu et fabriqué de manière à réduire à un niveau minimum le risque de bruit émis en prenant en considération les progrés techniques et les moyens disponibles dans la réduction du bruit à part dans le cas de bruit inhérent à la performance.</t>
  </si>
  <si>
    <t>Les terminaux et les connecteurs d’électricité ou de gaz ou d’énergie hydraulique et pneumatique que l’utilisateur doit manipuler, doit être concu et  fabriqué de manière à réduire à un niveau minimum le risque possible</t>
  </si>
  <si>
    <t>Le dispositif doit être concu et fabriqué de facon à réduire le risque d’erreur lorsque certaines parties du dispositif est destinées à etre connectée ou reconnectée avant ou pendant l’utilisation.</t>
  </si>
  <si>
    <t>Les parties accessibles du dispositif et son encadrement ne doivent pas atteindre des températures potentiellement dangereuses dans les conditions normales d’utilisation.</t>
  </si>
  <si>
    <t>Protection contre les risques pour le patient et l’utilisateur émanant du dispositif destinés à fournir de l’énergie ou à administrer des substances</t>
  </si>
  <si>
    <t>Le dispositif est concu et fabriqué de facon à ce que la quantité délivrée puisse etre réglée et maintenue précisément et suffisamment pour garantir la sécurité du patient et de l’utilisateur</t>
  </si>
  <si>
    <t>Le dispositif est accordé à un moyen de de prévention ou d’indication d’une quantité inadéquate délivrée qui puisse constituer un danger. Le dispositif intègre un moyen adéquat de prévention des déversements d’énergie ou de substances</t>
  </si>
  <si>
    <t>La fonction des contrôles et indicateurs doivent être clairement spécifiés sur le dispositif. Lorsqu’un dispositif porte des instructions requises pour ces opérations ou indique des paramètres d’ajustement via un système visuel, les informations sont compréhensibles par l’utilisateur</t>
  </si>
  <si>
    <t>Protection contre les risques émanant des dispositifs destinés par le fabricant à des profanes</t>
  </si>
  <si>
    <t>Le dispositif est concu et fabriqué de facon à présenter les performance appropriées pour leur usage voulu en prenant en compte les personnes profanes ainsi que l’influence découlant des variations qui peuvent être anticipées dans la technique et l’environnement de la personne profane.</t>
  </si>
  <si>
    <t>Les informations et instructions issues du fabricant sont faciles à comprendre et appliquer</t>
  </si>
  <si>
    <t>Le dispositif doit être concu et fabriquer pour réduire le plus possible le risque d’erreurs pendant l’utilisation par une personne profane</t>
  </si>
  <si>
    <t>Les dispositif utilisés par des personnes profanes incluent lorsque possible une procédure par laquelle la personne peut vérifier au moment de l’utilisation que le produit est aussi performant que prévu.</t>
  </si>
  <si>
    <t>Elle  concerne toutes les étapes  dans le cas d’investigation clinique, de la première considération à la publication des résultats.</t>
  </si>
  <si>
    <t xml:space="preserve"> Les principes de fonctionnement du DM sont énoncés.</t>
  </si>
  <si>
    <t>Le jeu d'étiquettes est dans une langue acceptable pour l'évaluation par les autorités compétentes et les organismes notifiés locaux</t>
  </si>
  <si>
    <t>Les informations permettant d'obtenir une compréhension générale des étapes de conception appliquées à l'appareil sont fournies</t>
  </si>
  <si>
    <t>les informations permettant à un examinateur d'obtenir une compréhension générale des processus de fabrication sont exposées (apercu des productions, de l'assemblage, des tests de produit final et de l'emballage du dispositif médical fini)</t>
  </si>
  <si>
    <t>La liste contient l'ensemble principes esssentiels du DM</t>
  </si>
  <si>
    <t>Les produits stériles sont conçus de manière à assurer leurs stérilité lors des étapes de la mise sur le marché, le stockage, le transport jusqu’à l’ouverture de l’emballage non réutilisable et/ ou au moyen de mode opératoire approprié.</t>
  </si>
  <si>
    <t>La similarité des DM peut être déterminée à travers l’emballage et/ou l’étiquetage (propriété stérile et non-stérile).</t>
  </si>
  <si>
    <t>Un DM incorporant une substance considérée comme médicamenteuse</t>
  </si>
  <si>
    <t>L’implémentation de méthode validée d’élimination ou d’inactivation au cours du process de fabrication est mise en oeuvre.</t>
  </si>
  <si>
    <r>
      <t xml:space="preserve">Le </t>
    </r>
    <r>
      <rPr>
        <sz val="7"/>
        <rFont val="Arial"/>
        <family val="2"/>
      </rPr>
      <t>dossier</t>
    </r>
    <r>
      <rPr>
        <sz val="7"/>
        <color theme="1"/>
        <rFont val="Arial"/>
        <family val="2"/>
      </rPr>
      <t xml:space="preserve"> du DM prouve la conformité aux exigences et inclut tous les documents associés à son bon usage et à ses caractéristiques.</t>
    </r>
  </si>
  <si>
    <t>La conception et la fabrication du dispositif médical minimise le risque d’émission de substances.</t>
  </si>
  <si>
    <t>L'applicabilité du principe essentiel au DM et si non-applicable les raisons sont énoncés.</t>
  </si>
  <si>
    <t xml:space="preserve">Le dispositif à destination radiodiagnostic et radiologique est concu et fabriqué de facon à apporter une qualité d’image élevée et une réduction au minimum de l’exposition du patient et de l’utilisateur. </t>
  </si>
  <si>
    <t>Les dispositifs émettant des rayonnements ionisants utilisés dans le cas de la radiothérapie permettent une surveillance, un contrôle de la dose administrée ainsi que du type et de l’énergie du faisceau.</t>
  </si>
  <si>
    <t xml:space="preserve"> Les DM actifs et les DM connectés aux DM actifs</t>
  </si>
  <si>
    <t>En condition de premier défaut d’un système électronique d’un DM concu et fabriqué de manière à assurer la fiabilité et les performances, il est planifié un moyen permettant de supprimer ou réduire autant que possible les risques qui en découlent.</t>
  </si>
  <si>
    <t>Un certificat ou une déclaration de conformité aux normes reconnues est présente.</t>
  </si>
  <si>
    <r>
      <t xml:space="preserve">Niveaux de </t>
    </r>
    <r>
      <rPr>
        <b/>
        <sz val="8"/>
        <color indexed="60"/>
        <rFont val="Arial"/>
        <family val="2"/>
      </rPr>
      <t>CONFORMITÉ</t>
    </r>
    <r>
      <rPr>
        <b/>
        <sz val="8"/>
        <rFont val="Arial"/>
        <family val="2"/>
      </rPr>
      <t xml:space="preserve"> des phases du STED</t>
    </r>
  </si>
  <si>
    <t>En pointillés orange : seuil minimal paramétré pour être "Conforme" : voir onglet Mode d'Emploi</t>
  </si>
  <si>
    <r>
      <rPr>
        <b/>
        <sz val="8"/>
        <rFont val="Arial"/>
        <family val="2"/>
      </rPr>
      <t xml:space="preserve">OBJECTIFS :   </t>
    </r>
    <r>
      <rPr>
        <sz val="8"/>
        <rFont val="Arial"/>
        <family val="2"/>
      </rPr>
      <t xml:space="preserve">
Cet outil permet aux différents utilisateurs, et en particulier aux responsables qualité d'un organisme, </t>
    </r>
    <r>
      <rPr>
        <b/>
        <sz val="8"/>
        <rFont val="Arial"/>
        <family val="2"/>
      </rPr>
      <t>d'évaluer la conformité</t>
    </r>
    <r>
      <rPr>
        <sz val="8"/>
        <rFont val="Arial"/>
        <family val="2"/>
      </rPr>
      <t xml:space="preserve"> de la documentation technique en fonction des exigences du GHTF concernant le format STED.
Il sert aussi de</t>
    </r>
    <r>
      <rPr>
        <b/>
        <sz val="8"/>
        <rFont val="Arial"/>
        <family val="2"/>
      </rPr>
      <t xml:space="preserve"> tableau de bord </t>
    </r>
    <r>
      <rPr>
        <sz val="8"/>
        <rFont val="Arial"/>
        <family val="2"/>
      </rPr>
      <t>pour votre processus de constitution de la DT pour commenter et évaluer la progression du processus de constitution de la Documentation Technique d'un dispositif médical. De ce fait, il permet d'obtenir un diagnostic de l'état du processus dans le cadre d'une démarche d'amélioration continue.</t>
    </r>
  </si>
  <si>
    <r>
      <rPr>
        <b/>
        <sz val="8"/>
        <rFont val="Arial"/>
        <family val="2"/>
      </rPr>
      <t>REMARQUES :</t>
    </r>
    <r>
      <rPr>
        <sz val="8"/>
        <rFont val="Arial"/>
        <family val="2"/>
      </rPr>
      <t xml:space="preserve">
Certains critères comprennent des conditions d'application particulières:
L'attribution d'une notation "Non applicable" est possible, cette mention soustrait du calcul final le critère.</t>
    </r>
  </si>
  <si>
    <r>
      <rPr>
        <b/>
        <sz val="8"/>
        <rFont val="Arial"/>
        <family val="2"/>
      </rPr>
      <t>ATTENTION :</t>
    </r>
    <r>
      <rPr>
        <sz val="8"/>
        <rFont val="Arial"/>
        <family val="2"/>
      </rPr>
      <t xml:space="preserve"> 
Certains critères exigent la présence de documentation sans laquelle la certification à la présente norme pourrait être réfusée. De ce fait, cette documentation est réprésentée par une écriture rouge dans la description des critères. Pour une réponse "Plutôt faux" le numéro du critère devient orange et représente une </t>
    </r>
    <r>
      <rPr>
        <b/>
        <sz val="8"/>
        <rFont val="Arial"/>
        <family val="2"/>
      </rPr>
      <t>non conformité mineure</t>
    </r>
    <r>
      <rPr>
        <sz val="8"/>
        <rFont val="Arial"/>
        <family val="2"/>
      </rPr>
      <t xml:space="preserve">, pour une réponse "Faux" le numéro du critère devient rouge et représente une </t>
    </r>
    <r>
      <rPr>
        <b/>
        <sz val="8"/>
        <rFont val="Arial"/>
        <family val="2"/>
      </rPr>
      <t>non conformité majeure</t>
    </r>
    <r>
      <rPr>
        <sz val="8"/>
        <rFont val="Arial"/>
        <family val="2"/>
      </rPr>
      <t>.</t>
    </r>
  </si>
  <si>
    <r>
      <rPr>
        <b/>
        <sz val="8"/>
        <rFont val="Arial"/>
        <family val="2"/>
      </rPr>
      <t xml:space="preserve">     PRÉSENTATION  :</t>
    </r>
    <r>
      <rPr>
        <b/>
        <u/>
        <sz val="8"/>
        <rFont val="Arial"/>
        <family val="2"/>
      </rPr>
      <t xml:space="preserve">
</t>
    </r>
    <r>
      <rPr>
        <b/>
        <sz val="8"/>
        <rFont val="Arial"/>
        <family val="2"/>
      </rPr>
      <t xml:space="preserve">  </t>
    </r>
    <r>
      <rPr>
        <sz val="8"/>
        <rFont val="Arial"/>
        <family val="2"/>
      </rPr>
      <t xml:space="preserve">La grille se présente sous format Excel constituée d' onglets </t>
    </r>
    <r>
      <rPr>
        <b/>
        <sz val="8"/>
        <rFont val="Arial"/>
        <family val="2"/>
      </rPr>
      <t>à utiliser par ordre chronologique</t>
    </r>
    <r>
      <rPr>
        <sz val="8"/>
        <rFont val="Arial"/>
        <family val="2"/>
      </rPr>
      <t xml:space="preserve">:
  </t>
    </r>
    <r>
      <rPr>
        <b/>
        <sz val="8"/>
        <rFont val="Arial"/>
        <family val="2"/>
      </rPr>
      <t xml:space="preserve">   1. Mode d'emploi :
         </t>
    </r>
    <r>
      <rPr>
        <sz val="8"/>
        <rFont val="Arial"/>
        <family val="2"/>
      </rPr>
      <t xml:space="preserve">Le paramétrage de l'outil, et le contenu des volets:
 </t>
    </r>
    <r>
      <rPr>
        <b/>
        <sz val="8"/>
        <rFont val="Arial"/>
        <family val="2"/>
      </rPr>
      <t xml:space="preserve">   3.  Diagnostic complet:</t>
    </r>
    <r>
      <rPr>
        <sz val="8"/>
        <rFont val="Arial"/>
        <family val="2"/>
      </rPr>
      <t xml:space="preserve"> 
         * Des critères d'évaluation par phase et étape sont définis
         * Des modes de preuve et des commentaires explicitent les évaluations faites
     </t>
    </r>
    <r>
      <rPr>
        <b/>
        <sz val="8"/>
        <rFont val="Arial"/>
        <family val="2"/>
      </rPr>
      <t xml:space="preserve"> 5. Résultats  :</t>
    </r>
    <r>
      <rPr>
        <sz val="8"/>
        <rFont val="Arial"/>
        <family val="2"/>
      </rPr>
      <t xml:space="preserve">
        * Graphiques des évaluations par exigence
         * Tableau de synthèse 
        * Tableau de synthèse et zones d'élaboration des plans d'amélioration
 </t>
    </r>
    <r>
      <rPr>
        <b/>
        <sz val="8"/>
        <rFont val="Arial"/>
        <family val="2"/>
      </rPr>
      <t xml:space="preserve">    6.  Résultats ED par phase :</t>
    </r>
    <r>
      <rPr>
        <sz val="8"/>
        <rFont val="Arial"/>
        <family val="2"/>
      </rPr>
      <t xml:space="preserve">
         * Graphiques des évaluations sur les phases associées à la constitution du STED
</t>
    </r>
    <r>
      <rPr>
        <b/>
        <sz val="8"/>
        <rFont val="Arial"/>
        <family val="2"/>
      </rPr>
      <t xml:space="preserve">     7.  Déclarations ISO 17050 :</t>
    </r>
    <r>
      <rPr>
        <sz val="8"/>
        <rFont val="Arial"/>
        <family val="2"/>
      </rPr>
      <t xml:space="preserve">
         * Pour communiquer librement ses résultats s'ils sont considérés comme probants
         * Cette déclaration se fait via l'évaluation rapide ou  via l'évaluation détaillée
         * Le niveau minimal déclarable est à partir de "Convaincant"</t>
    </r>
  </si>
  <si>
    <r>
      <rPr>
        <b/>
        <sz val="8"/>
        <color theme="0"/>
        <rFont val="Arial"/>
        <family val="2"/>
      </rPr>
      <t>Equipe</t>
    </r>
    <r>
      <rPr>
        <sz val="8"/>
        <color theme="0"/>
        <rFont val="Arial"/>
        <family val="2"/>
      </rPr>
      <t xml:space="preserve"> de diagnostic :</t>
    </r>
  </si>
  <si>
    <t>Description du DM, de ses spécifications incluant les variantes et accessoires</t>
  </si>
  <si>
    <t>"Constitution d'une documentation technique pour un dispositif médical au format STED (GHTF)"</t>
  </si>
  <si>
    <t xml:space="preserve"> Diagnostic STED pour un Dispositif Médical (DM)</t>
  </si>
  <si>
    <r>
      <t>Date</t>
    </r>
    <r>
      <rPr>
        <sz val="8"/>
        <color theme="0"/>
        <rFont val="Arial"/>
        <family val="2"/>
      </rPr>
      <t xml:space="preserve"> du diagnostic : </t>
    </r>
  </si>
  <si>
    <r>
      <rPr>
        <b/>
        <sz val="8"/>
        <color theme="0"/>
        <rFont val="Arial"/>
        <family val="2"/>
      </rPr>
      <t>Animateur</t>
    </r>
    <r>
      <rPr>
        <sz val="8"/>
        <color theme="0"/>
        <rFont val="Arial"/>
        <family val="2"/>
      </rPr>
      <t xml:space="preserve"> du diagnostic : </t>
    </r>
  </si>
  <si>
    <t xml:space="preserve"> Responsable STED : </t>
  </si>
  <si>
    <t>Email :</t>
  </si>
  <si>
    <t>Tél :</t>
  </si>
  <si>
    <t>Email</t>
  </si>
  <si>
    <t>Tel :</t>
  </si>
  <si>
    <t>TABLEAUX DE BORD sur les niveaux de CONFORMITÉ et de VÉRACITÉ</t>
  </si>
  <si>
    <t>Choix de VÉRACITÉ</t>
  </si>
  <si>
    <t>1.1</t>
  </si>
  <si>
    <t>1.2</t>
  </si>
  <si>
    <t>1.3</t>
  </si>
  <si>
    <t>3.1</t>
  </si>
  <si>
    <t>3.2</t>
  </si>
  <si>
    <t>3.3</t>
  </si>
  <si>
    <t>4.1</t>
  </si>
  <si>
    <t>4.2</t>
  </si>
  <si>
    <t>4.2.1</t>
  </si>
  <si>
    <t>4.2.2</t>
  </si>
  <si>
    <t>4.2.3</t>
  </si>
  <si>
    <t>4.2.4</t>
  </si>
  <si>
    <t>4.2.5</t>
  </si>
  <si>
    <t>4.2.6</t>
  </si>
  <si>
    <t>4.2.7</t>
  </si>
  <si>
    <t>4.2.8</t>
  </si>
  <si>
    <t>4.2.9</t>
  </si>
  <si>
    <t>4.2.10</t>
  </si>
  <si>
    <t>4.2.11</t>
  </si>
  <si>
    <t>4.2.12</t>
  </si>
  <si>
    <t>4.2.13</t>
  </si>
  <si>
    <t>4.2.15</t>
  </si>
  <si>
    <t>4.2.16</t>
  </si>
  <si>
    <t>6.1</t>
  </si>
  <si>
    <t>6.2</t>
  </si>
  <si>
    <t>6.3</t>
  </si>
  <si>
    <t>6.4</t>
  </si>
  <si>
    <t>6.5</t>
  </si>
  <si>
    <t>6.6</t>
  </si>
  <si>
    <t>6.7</t>
  </si>
  <si>
    <t>6.8</t>
  </si>
  <si>
    <r>
      <t>Pour en savoir plus, voir l'étude sur internet : www.master.travaux.utc.fr puis "IDS", réfreénce IDS006-</t>
    </r>
    <r>
      <rPr>
        <b/>
        <i/>
        <sz val="6"/>
        <color indexed="8"/>
        <rFont val="Arial"/>
        <family val="2"/>
      </rPr>
      <t xml:space="preserve"> contact UTC : gilbert.farges@utc.fr</t>
    </r>
    <r>
      <rPr>
        <i/>
        <sz val="6"/>
        <color indexed="8"/>
        <rFont val="Arial"/>
        <family val="2"/>
      </rPr>
      <t xml:space="preserve">
</t>
    </r>
    <r>
      <rPr>
        <b/>
        <i/>
        <sz val="6"/>
        <color indexed="8"/>
        <rFont val="Arial"/>
        <family val="2"/>
      </rPr>
      <t>Equipe d'étudiants</t>
    </r>
    <r>
      <rPr>
        <i/>
        <sz val="6"/>
        <color indexed="8"/>
        <rFont val="Arial"/>
        <family val="2"/>
      </rPr>
      <t xml:space="preserve"> : Essabiri, Groell</t>
    </r>
  </si>
  <si>
    <r>
      <t>Utilisé pour  {Exigences} : classé par o</t>
    </r>
    <r>
      <rPr>
        <b/>
        <sz val="8"/>
        <color rgb="FFFF0000"/>
        <rFont val="Arial"/>
        <family val="2"/>
      </rPr>
      <t>rde alphabétique</t>
    </r>
    <r>
      <rPr>
        <sz val="8"/>
        <rFont val="Arial"/>
        <family val="2"/>
      </rPr>
      <t xml:space="preserve"> pour calcul via liste "validation"</t>
    </r>
  </si>
  <si>
    <t>Pour en savoir plus : https://travaux.master.utc.fr/formations-master/ingenierie-de-la-sante/ids006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</si>
</sst>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 mmmm\ yyyy;@"/>
    <numFmt numFmtId="165" formatCode="[$-F800]dddd\,\ mmmm\ dd\,\ yyyy"/>
  </numFmts>
  <fonts count="95" x14ac:knownFonts="1">
    <font>
      <sz val="12"/>
      <color theme="1"/>
      <name val="ArialMT"/>
      <family val="2"/>
    </font>
    <font>
      <i/>
      <sz val="8"/>
      <color indexed="8"/>
      <name val="Arial"/>
      <family val="2"/>
    </font>
    <font>
      <i/>
      <sz val="8"/>
      <name val="Arial"/>
      <family val="2"/>
    </font>
    <font>
      <sz val="10"/>
      <name val="Arial"/>
      <family val="2"/>
    </font>
    <font>
      <b/>
      <sz val="12"/>
      <color indexed="9"/>
      <name val="Arial"/>
      <family val="2"/>
    </font>
    <font>
      <sz val="8"/>
      <color indexed="8"/>
      <name val="Arial"/>
      <family val="2"/>
    </font>
    <font>
      <b/>
      <sz val="8"/>
      <name val="Arial"/>
      <family val="2"/>
    </font>
    <font>
      <sz val="8"/>
      <name val="Arial"/>
      <family val="2"/>
    </font>
    <font>
      <sz val="8"/>
      <color indexed="12"/>
      <name val="Arial"/>
      <family val="2"/>
    </font>
    <font>
      <b/>
      <sz val="10"/>
      <color theme="0"/>
      <name val="Arial"/>
      <family val="2"/>
    </font>
    <font>
      <sz val="11"/>
      <color indexed="8"/>
      <name val="Arial"/>
      <family val="2"/>
    </font>
    <font>
      <i/>
      <sz val="10"/>
      <color indexed="12"/>
      <name val="Arial"/>
      <family val="2"/>
    </font>
    <font>
      <b/>
      <sz val="14"/>
      <color indexed="9"/>
      <name val="Arial"/>
      <family val="2"/>
    </font>
    <font>
      <b/>
      <sz val="12"/>
      <name val="Arial"/>
      <family val="2"/>
    </font>
    <font>
      <sz val="10"/>
      <color indexed="19"/>
      <name val="Arial"/>
      <family val="2"/>
    </font>
    <font>
      <b/>
      <sz val="10"/>
      <color indexed="19"/>
      <name val="Arial"/>
      <family val="2"/>
    </font>
    <font>
      <b/>
      <sz val="12"/>
      <color indexed="19"/>
      <name val="Arial"/>
      <family val="2"/>
    </font>
    <font>
      <b/>
      <sz val="10"/>
      <color indexed="16"/>
      <name val="Arial"/>
      <family val="2"/>
    </font>
    <font>
      <b/>
      <sz val="12"/>
      <color indexed="60"/>
      <name val="Arial"/>
      <family val="2"/>
    </font>
    <font>
      <sz val="11"/>
      <color indexed="19"/>
      <name val="Arial"/>
      <family val="2"/>
    </font>
    <font>
      <b/>
      <sz val="10"/>
      <name val="Arial"/>
      <family val="2"/>
    </font>
    <font>
      <sz val="7.5"/>
      <name val="Arial"/>
      <family val="2"/>
    </font>
    <font>
      <i/>
      <sz val="8"/>
      <color indexed="12"/>
      <name val="Arial"/>
      <family val="2"/>
    </font>
    <font>
      <b/>
      <sz val="10"/>
      <color indexed="9"/>
      <name val="Arial"/>
      <family val="2"/>
    </font>
    <font>
      <b/>
      <sz val="8"/>
      <color indexed="12"/>
      <name val="Arial"/>
      <family val="2"/>
    </font>
    <font>
      <b/>
      <sz val="8"/>
      <color indexed="60"/>
      <name val="Arial"/>
      <family val="2"/>
    </font>
    <font>
      <sz val="8"/>
      <color rgb="FFFF0000"/>
      <name val="Arial"/>
      <family val="2"/>
    </font>
    <font>
      <b/>
      <sz val="8"/>
      <color theme="9" tint="-0.499984740745262"/>
      <name val="Arial"/>
      <family val="2"/>
    </font>
    <font>
      <sz val="8"/>
      <color indexed="17"/>
      <name val="Arial"/>
      <family val="2"/>
    </font>
    <font>
      <b/>
      <sz val="8"/>
      <color indexed="16"/>
      <name val="Arial"/>
      <family val="2"/>
    </font>
    <font>
      <sz val="8"/>
      <color indexed="16"/>
      <name val="Arial"/>
      <family val="2"/>
    </font>
    <font>
      <sz val="8"/>
      <color indexed="10"/>
      <name val="Arial"/>
      <family val="2"/>
    </font>
    <font>
      <b/>
      <sz val="8"/>
      <color indexed="10"/>
      <name val="Arial"/>
      <family val="2"/>
    </font>
    <font>
      <u/>
      <sz val="11"/>
      <color theme="10"/>
      <name val="Calibri"/>
      <family val="2"/>
      <scheme val="minor"/>
    </font>
    <font>
      <b/>
      <sz val="9"/>
      <color indexed="9"/>
      <name val="Arial"/>
      <family val="2"/>
    </font>
    <font>
      <sz val="6"/>
      <name val="Arial"/>
      <family val="2"/>
    </font>
    <font>
      <i/>
      <sz val="7"/>
      <name val="Arial"/>
      <family val="2"/>
    </font>
    <font>
      <b/>
      <sz val="7"/>
      <name val="Arial"/>
      <family val="2"/>
    </font>
    <font>
      <sz val="7"/>
      <name val="Arial"/>
      <family val="2"/>
    </font>
    <font>
      <sz val="7"/>
      <color indexed="12"/>
      <name val="Arial"/>
      <family val="2"/>
    </font>
    <font>
      <sz val="8"/>
      <color rgb="FF0000FF"/>
      <name val="Arial"/>
      <family val="2"/>
    </font>
    <font>
      <sz val="7"/>
      <color indexed="8"/>
      <name val="Arial"/>
      <family val="2"/>
    </font>
    <font>
      <b/>
      <sz val="9"/>
      <name val="Arial"/>
      <family val="2"/>
    </font>
    <font>
      <u/>
      <sz val="8"/>
      <color theme="0"/>
      <name val="Arial"/>
      <family val="2"/>
    </font>
    <font>
      <b/>
      <sz val="8"/>
      <color indexed="9"/>
      <name val="Arial"/>
      <family val="2"/>
    </font>
    <font>
      <sz val="6"/>
      <color indexed="9"/>
      <name val="Arial"/>
      <family val="2"/>
    </font>
    <font>
      <sz val="7"/>
      <color theme="1"/>
      <name val="Arial"/>
      <family val="2"/>
    </font>
    <font>
      <i/>
      <sz val="6"/>
      <color indexed="8"/>
      <name val="Arial"/>
      <family val="2"/>
    </font>
    <font>
      <sz val="8"/>
      <color theme="1"/>
      <name val="Calibri"/>
      <family val="2"/>
      <scheme val="minor"/>
    </font>
    <font>
      <sz val="11"/>
      <color theme="1"/>
      <name val="Calibri"/>
      <family val="2"/>
      <scheme val="minor"/>
    </font>
    <font>
      <sz val="8"/>
      <name val="ArialMT"/>
      <family val="2"/>
    </font>
    <font>
      <b/>
      <sz val="8"/>
      <color theme="5" tint="-0.499984740745262"/>
      <name val="Arial"/>
      <family val="2"/>
    </font>
    <font>
      <sz val="8"/>
      <color rgb="FF0432FF"/>
      <name val="Arial"/>
      <family val="2"/>
    </font>
    <font>
      <sz val="11"/>
      <color rgb="FFFF0000"/>
      <name val="Arial"/>
      <family val="2"/>
    </font>
    <font>
      <sz val="9"/>
      <color indexed="16"/>
      <name val="Arial"/>
      <family val="2"/>
    </font>
    <font>
      <b/>
      <sz val="9"/>
      <color indexed="16"/>
      <name val="Arial"/>
      <family val="2"/>
    </font>
    <font>
      <sz val="9"/>
      <color rgb="FF900000"/>
      <name val="Arial"/>
      <family val="2"/>
    </font>
    <font>
      <b/>
      <sz val="9"/>
      <color rgb="FF900000"/>
      <name val="Arial"/>
      <family val="2"/>
    </font>
    <font>
      <b/>
      <sz val="8"/>
      <color rgb="FF0000FF"/>
      <name val="Arial"/>
      <family val="2"/>
    </font>
    <font>
      <sz val="8"/>
      <color theme="1"/>
      <name val="Arial"/>
      <family val="2"/>
    </font>
    <font>
      <sz val="7"/>
      <color rgb="FF000000"/>
      <name val="Arial"/>
      <family val="2"/>
    </font>
    <font>
      <b/>
      <sz val="7"/>
      <color theme="1"/>
      <name val="Arial"/>
      <family val="2"/>
    </font>
    <font>
      <u/>
      <sz val="12"/>
      <color theme="11"/>
      <name val="ArialMT"/>
      <family val="2"/>
    </font>
    <font>
      <b/>
      <sz val="9"/>
      <color theme="0"/>
      <name val="Arial"/>
      <family val="2"/>
    </font>
    <font>
      <b/>
      <sz val="8"/>
      <color theme="0"/>
      <name val="Arial"/>
      <family val="2"/>
    </font>
    <font>
      <sz val="8"/>
      <color theme="0"/>
      <name val="Arial"/>
      <family val="2"/>
    </font>
    <font>
      <sz val="9"/>
      <color theme="8"/>
      <name val="ArialMT"/>
      <family val="2"/>
    </font>
    <font>
      <sz val="9"/>
      <color theme="8"/>
      <name val="Arial"/>
      <family val="2"/>
    </font>
    <font>
      <sz val="7"/>
      <color theme="1"/>
      <name val="ArialMT"/>
    </font>
    <font>
      <sz val="9"/>
      <color indexed="8"/>
      <name val="Arial"/>
      <family val="2"/>
    </font>
    <font>
      <i/>
      <sz val="9"/>
      <color indexed="9"/>
      <name val="Arial"/>
      <family val="2"/>
    </font>
    <font>
      <i/>
      <sz val="6"/>
      <name val="Arial"/>
      <family val="2"/>
    </font>
    <font>
      <sz val="6"/>
      <color indexed="8"/>
      <name val="Arial"/>
      <family val="2"/>
    </font>
    <font>
      <b/>
      <sz val="8"/>
      <color rgb="FF900000"/>
      <name val="Arial"/>
      <family val="2"/>
    </font>
    <font>
      <sz val="8"/>
      <color rgb="FF900000"/>
      <name val="Arial"/>
      <family val="2"/>
    </font>
    <font>
      <b/>
      <sz val="6"/>
      <color rgb="FF900000"/>
      <name val="Arial"/>
      <family val="2"/>
    </font>
    <font>
      <sz val="6"/>
      <color rgb="FF900000"/>
      <name val="Arial"/>
      <family val="2"/>
    </font>
    <font>
      <sz val="7"/>
      <color rgb="FF900000"/>
      <name val="Arial"/>
      <family val="2"/>
    </font>
    <font>
      <b/>
      <sz val="7"/>
      <color rgb="FF900000"/>
      <name val="Arial"/>
      <family val="2"/>
    </font>
    <font>
      <b/>
      <sz val="8"/>
      <color theme="1"/>
      <name val="Arial"/>
      <family val="2"/>
    </font>
    <font>
      <b/>
      <sz val="8"/>
      <color rgb="FFFF0000"/>
      <name val="Arial"/>
      <family val="2"/>
    </font>
    <font>
      <b/>
      <sz val="6"/>
      <color theme="1"/>
      <name val="Arial"/>
      <family val="2"/>
    </font>
    <font>
      <sz val="6"/>
      <color theme="1"/>
      <name val="Arial"/>
      <family val="2"/>
    </font>
    <font>
      <sz val="6"/>
      <color rgb="FFFF0000"/>
      <name val="Arial"/>
      <family val="2"/>
    </font>
    <font>
      <sz val="11"/>
      <color theme="10"/>
      <name val="Calibri"/>
      <family val="2"/>
      <scheme val="minor"/>
    </font>
    <font>
      <b/>
      <i/>
      <sz val="6"/>
      <color indexed="8"/>
      <name val="Arial"/>
      <family val="2"/>
    </font>
    <font>
      <b/>
      <sz val="7"/>
      <color rgb="FFFF0000"/>
      <name val="Arial"/>
      <family val="2"/>
    </font>
    <font>
      <sz val="11"/>
      <color theme="0"/>
      <name val="Arial"/>
      <family val="2"/>
    </font>
    <font>
      <sz val="12"/>
      <color theme="1"/>
      <name val="Arial"/>
      <family val="2"/>
    </font>
    <font>
      <sz val="8"/>
      <color theme="4"/>
      <name val="Arial"/>
      <family val="2"/>
    </font>
    <font>
      <sz val="16"/>
      <color theme="8" tint="0.39997558519241921"/>
      <name val="Arial"/>
      <family val="2"/>
    </font>
    <font>
      <u/>
      <sz val="8"/>
      <name val="Arial"/>
      <family val="2"/>
    </font>
    <font>
      <b/>
      <u/>
      <sz val="8"/>
      <name val="Arial"/>
      <family val="2"/>
    </font>
    <font>
      <b/>
      <sz val="10"/>
      <color theme="1"/>
      <name val="Arial"/>
      <family val="2"/>
    </font>
    <font>
      <sz val="7"/>
      <color rgb="FF0432FF"/>
      <name val="Arial"/>
      <family val="2"/>
    </font>
  </fonts>
  <fills count="27">
    <fill>
      <patternFill patternType="none"/>
    </fill>
    <fill>
      <patternFill patternType="gray125"/>
    </fill>
    <fill>
      <patternFill patternType="solid">
        <fgColor indexed="9"/>
        <bgColor indexed="64"/>
      </patternFill>
    </fill>
    <fill>
      <patternFill patternType="solid">
        <fgColor indexed="62"/>
        <bgColor indexed="8"/>
      </patternFill>
    </fill>
    <fill>
      <patternFill patternType="solid">
        <fgColor indexed="9"/>
        <bgColor indexed="8"/>
      </patternFill>
    </fill>
    <fill>
      <patternFill patternType="solid">
        <fgColor indexed="27"/>
        <bgColor indexed="8"/>
      </patternFill>
    </fill>
    <fill>
      <patternFill patternType="solid">
        <fgColor indexed="27"/>
        <bgColor indexed="64"/>
      </patternFill>
    </fill>
    <fill>
      <patternFill patternType="solid">
        <fgColor theme="0" tint="-4.9989318521683403E-2"/>
        <bgColor indexed="8"/>
      </patternFill>
    </fill>
    <fill>
      <patternFill patternType="solid">
        <fgColor theme="0"/>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CC"/>
        <bgColor indexed="8"/>
      </patternFill>
    </fill>
    <fill>
      <patternFill patternType="solid">
        <fgColor rgb="FFCCFFFF"/>
        <bgColor indexed="64"/>
      </patternFill>
    </fill>
    <fill>
      <patternFill patternType="solid">
        <fgColor rgb="FFFFFF00"/>
        <bgColor indexed="8"/>
      </patternFill>
    </fill>
    <fill>
      <patternFill patternType="solid">
        <fgColor rgb="FFCCFFFF"/>
        <bgColor indexed="8"/>
      </patternFill>
    </fill>
    <fill>
      <patternFill patternType="solid">
        <fgColor rgb="FFFFFFCC"/>
        <bgColor indexed="64"/>
      </patternFill>
    </fill>
    <fill>
      <patternFill patternType="solid">
        <fgColor rgb="FFFFE1B6"/>
        <bgColor indexed="64"/>
      </patternFill>
    </fill>
    <fill>
      <patternFill patternType="solid">
        <fgColor theme="7" tint="0.79998168889431442"/>
        <bgColor indexed="64"/>
      </patternFill>
    </fill>
    <fill>
      <patternFill patternType="solid">
        <fgColor theme="7" tint="0.79998168889431442"/>
        <bgColor indexed="8"/>
      </patternFill>
    </fill>
    <fill>
      <patternFill patternType="solid">
        <fgColor theme="9" tint="0.59999389629810485"/>
        <bgColor indexed="8"/>
      </patternFill>
    </fill>
    <fill>
      <patternFill patternType="solid">
        <fgColor rgb="FFFC0107"/>
        <bgColor indexed="8"/>
      </patternFill>
    </fill>
    <fill>
      <patternFill patternType="solid">
        <fgColor theme="7" tint="0.59999389629810485"/>
        <bgColor indexed="8"/>
      </patternFill>
    </fill>
    <fill>
      <patternFill patternType="solid">
        <fgColor rgb="FF305496"/>
        <bgColor indexed="64"/>
      </patternFill>
    </fill>
    <fill>
      <patternFill patternType="solid">
        <fgColor theme="0"/>
        <bgColor indexed="8"/>
      </patternFill>
    </fill>
    <fill>
      <patternFill patternType="solid">
        <fgColor rgb="FF305496"/>
        <bgColor indexed="8"/>
      </patternFill>
    </fill>
    <fill>
      <patternFill patternType="solid">
        <fgColor rgb="FFD0CECE"/>
        <bgColor indexed="8"/>
      </patternFill>
    </fill>
  </fills>
  <borders count="99">
    <border>
      <left/>
      <right/>
      <top/>
      <bottom/>
      <diagonal/>
    </border>
    <border>
      <left/>
      <right/>
      <top style="thin">
        <color indexed="23"/>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right/>
      <top/>
      <bottom style="thin">
        <color indexed="23"/>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1"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55"/>
      </left>
      <right/>
      <top style="thin">
        <color indexed="55"/>
      </top>
      <bottom style="thin">
        <color indexed="55"/>
      </bottom>
      <diagonal/>
    </border>
    <border>
      <left/>
      <right style="thin">
        <color theme="0" tint="-0.499984740745262"/>
      </right>
      <top style="thin">
        <color auto="1"/>
      </top>
      <bottom/>
      <diagonal/>
    </border>
    <border>
      <left/>
      <right style="thin">
        <color indexed="55"/>
      </right>
      <top style="thin">
        <color theme="0" tint="-0.499984740745262"/>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style="thin">
        <color indexed="23"/>
      </top>
      <bottom/>
      <diagonal/>
    </border>
    <border>
      <left/>
      <right style="thin">
        <color auto="1"/>
      </right>
      <top/>
      <bottom/>
      <diagonal/>
    </border>
    <border>
      <left style="thin">
        <color auto="1"/>
      </left>
      <right/>
      <top style="thin">
        <color theme="0" tint="-0.499984740745262"/>
      </top>
      <bottom/>
      <diagonal/>
    </border>
    <border>
      <left style="thin">
        <color auto="1"/>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499984740745262"/>
      </left>
      <right/>
      <top/>
      <bottom/>
      <diagonal/>
    </border>
    <border>
      <left/>
      <right style="thin">
        <color theme="0" tint="-0.499984740745262"/>
      </right>
      <top/>
      <bottom style="thin">
        <color indexed="55"/>
      </bottom>
      <diagonal/>
    </border>
    <border>
      <left/>
      <right style="thin">
        <color theme="0" tint="-0.499984740745262"/>
      </right>
      <top style="thin">
        <color indexed="55"/>
      </top>
      <bottom/>
      <diagonal/>
    </border>
    <border>
      <left/>
      <right style="thin">
        <color theme="0" tint="-0.499984740745262"/>
      </right>
      <top style="thin">
        <color indexed="55"/>
      </top>
      <bottom style="thin">
        <color indexed="55"/>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indexed="55"/>
      </bottom>
      <diagonal/>
    </border>
    <border>
      <left style="thin">
        <color theme="0" tint="-0.499984740745262"/>
      </left>
      <right/>
      <top style="thin">
        <color indexed="55"/>
      </top>
      <bottom/>
      <diagonal/>
    </border>
    <border>
      <left style="thin">
        <color theme="0" tint="-0.499984740745262"/>
      </left>
      <right/>
      <top style="thin">
        <color indexed="55"/>
      </top>
      <bottom style="thin">
        <color indexed="55"/>
      </bottom>
      <diagonal/>
    </border>
    <border>
      <left style="thin">
        <color theme="0" tint="-0.499984740745262"/>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24994659260841701"/>
      </top>
      <bottom/>
      <diagonal/>
    </border>
    <border>
      <left/>
      <right style="thin">
        <color theme="0" tint="-0.499984740745262"/>
      </right>
      <top style="thin">
        <color theme="0" tint="-0.24994659260841701"/>
      </top>
      <bottom/>
      <diagonal/>
    </border>
    <border>
      <left style="thin">
        <color theme="0" tint="-0.499984740745262"/>
      </left>
      <right/>
      <top/>
      <bottom style="thin">
        <color theme="0" tint="-0.24994659260841701"/>
      </bottom>
      <diagonal/>
    </border>
    <border>
      <left/>
      <right style="thin">
        <color theme="0" tint="-0.499984740745262"/>
      </right>
      <top/>
      <bottom style="thin">
        <color theme="0" tint="-0.24994659260841701"/>
      </bottom>
      <diagonal/>
    </border>
    <border>
      <left style="thin">
        <color theme="0" tint="-0.499984740745262"/>
      </left>
      <right/>
      <top style="thin">
        <color theme="0" tint="-0.24994659260841701"/>
      </top>
      <bottom style="thin">
        <color theme="0" tint="-0.24994659260841701"/>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bottom/>
      <diagonal/>
    </border>
    <border>
      <left style="thin">
        <color theme="0" tint="-0.499984740745262"/>
      </left>
      <right/>
      <top style="thin">
        <color theme="0" tint="-0.249977111117893"/>
      </top>
      <bottom/>
      <diagonal/>
    </border>
    <border>
      <left/>
      <right style="thin">
        <color theme="0" tint="-0.499984740745262"/>
      </right>
      <top style="thin">
        <color theme="0" tint="-0.249977111117893"/>
      </top>
      <bottom/>
      <diagonal/>
    </border>
    <border>
      <left style="thin">
        <color theme="0" tint="-0.499984740745262"/>
      </left>
      <right/>
      <top/>
      <bottom style="thin">
        <color theme="0" tint="-0.249977111117893"/>
      </bottom>
      <diagonal/>
    </border>
    <border>
      <left/>
      <right style="thin">
        <color theme="0" tint="-0.499984740745262"/>
      </right>
      <top/>
      <bottom style="thin">
        <color theme="0" tint="-0.249977111117893"/>
      </bottom>
      <diagonal/>
    </border>
    <border>
      <left style="thin">
        <color theme="0" tint="-0.499984740745262"/>
      </left>
      <right/>
      <top style="thin">
        <color theme="0" tint="-0.249977111117893"/>
      </top>
      <bottom style="thin">
        <color theme="0" tint="-0.249977111117893"/>
      </bottom>
      <diagonal/>
    </border>
    <border>
      <left/>
      <right style="thin">
        <color theme="0" tint="-0.499984740745262"/>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1" tint="0.499984740745262"/>
      </top>
      <bottom/>
      <diagonal/>
    </border>
    <border>
      <left/>
      <right style="thin">
        <color theme="0" tint="-0.34998626667073579"/>
      </right>
      <top style="thin">
        <color theme="0" tint="-0.249977111117893"/>
      </top>
      <bottom/>
      <diagonal/>
    </border>
    <border>
      <left style="thin">
        <color theme="0" tint="-0.34998626667073579"/>
      </left>
      <right/>
      <top/>
      <bottom style="thin">
        <color theme="0" tint="-0.249977111117893"/>
      </bottom>
      <diagonal/>
    </border>
    <border>
      <left/>
      <right style="thin">
        <color theme="0" tint="-0.249977111117893"/>
      </right>
      <top/>
      <bottom style="thin">
        <color theme="0" tint="-0.34998626667073579"/>
      </bottom>
      <diagonal/>
    </border>
    <border>
      <left style="thin">
        <color theme="0" tint="-0.249977111117893"/>
      </left>
      <right/>
      <top/>
      <bottom style="thin">
        <color theme="0" tint="-0.34998626667073579"/>
      </bottom>
      <diagonal/>
    </border>
    <border>
      <left style="thin">
        <color theme="0" tint="-0.499984740745262"/>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77111117893"/>
      </top>
      <bottom/>
      <diagonal/>
    </border>
  </borders>
  <cellStyleXfs count="82">
    <xf numFmtId="0" fontId="0" fillId="0" borderId="0"/>
    <xf numFmtId="0" fontId="3" fillId="0" borderId="0"/>
    <xf numFmtId="0" fontId="33" fillId="0" borderId="0" applyNumberFormat="0" applyFill="0" applyBorder="0" applyAlignment="0" applyProtection="0"/>
    <xf numFmtId="0" fontId="49" fillId="0" borderId="0"/>
    <xf numFmtId="0" fontId="3" fillId="0" borderId="0"/>
    <xf numFmtId="0" fontId="3"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491">
    <xf numFmtId="0" fontId="0" fillId="0" borderId="0" xfId="0"/>
    <xf numFmtId="0" fontId="1" fillId="0" borderId="0" xfId="0" applyFont="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14" fontId="2" fillId="2" borderId="0" xfId="1" applyNumberFormat="1" applyFont="1" applyFill="1" applyBorder="1" applyAlignment="1">
      <alignment horizontal="right" vertical="center"/>
    </xf>
    <xf numFmtId="0" fontId="6" fillId="4" borderId="0" xfId="0" applyFont="1" applyFill="1" applyBorder="1" applyAlignment="1">
      <alignment horizontal="left" vertical="center" indent="1"/>
    </xf>
    <xf numFmtId="0" fontId="7" fillId="4" borderId="0" xfId="0" applyFont="1" applyFill="1" applyBorder="1" applyAlignment="1">
      <alignment horizontal="right" vertical="center"/>
    </xf>
    <xf numFmtId="9" fontId="6" fillId="4" borderId="0" xfId="0" applyNumberFormat="1" applyFont="1" applyFill="1" applyBorder="1" applyAlignment="1">
      <alignment horizontal="left" vertical="center"/>
    </xf>
    <xf numFmtId="9" fontId="8" fillId="4" borderId="0" xfId="0" applyNumberFormat="1" applyFont="1" applyFill="1" applyBorder="1" applyAlignment="1" applyProtection="1">
      <alignment horizontal="center" vertical="center" wrapText="1"/>
    </xf>
    <xf numFmtId="0" fontId="10" fillId="0" borderId="0" xfId="0" applyFont="1"/>
    <xf numFmtId="0" fontId="7" fillId="0" borderId="0" xfId="0" applyFont="1" applyAlignment="1">
      <alignment vertical="center"/>
    </xf>
    <xf numFmtId="0" fontId="7" fillId="0" borderId="0" xfId="0" applyFont="1" applyAlignment="1">
      <alignment vertical="center" wrapText="1"/>
    </xf>
    <xf numFmtId="9" fontId="7" fillId="0" borderId="0" xfId="0" applyNumberFormat="1" applyFont="1" applyAlignment="1">
      <alignment horizontal="center" vertical="center"/>
    </xf>
    <xf numFmtId="0" fontId="5" fillId="2" borderId="0" xfId="0" applyFont="1" applyFill="1" applyBorder="1" applyAlignment="1">
      <alignment vertical="center"/>
    </xf>
    <xf numFmtId="9" fontId="6" fillId="4" borderId="0" xfId="0" applyNumberFormat="1" applyFont="1" applyFill="1" applyBorder="1" applyAlignment="1">
      <alignment vertical="center"/>
    </xf>
    <xf numFmtId="49" fontId="7" fillId="2" borderId="0" xfId="0" applyNumberFormat="1" applyFont="1" applyFill="1" applyBorder="1" applyAlignment="1">
      <alignment horizontal="center" vertical="center" wrapText="1"/>
    </xf>
    <xf numFmtId="9" fontId="7" fillId="2" borderId="0" xfId="0" applyNumberFormat="1" applyFont="1" applyFill="1" applyBorder="1" applyAlignment="1">
      <alignment horizontal="center" vertical="center"/>
    </xf>
    <xf numFmtId="0" fontId="2" fillId="2" borderId="0" xfId="1" applyFont="1" applyFill="1" applyBorder="1" applyAlignment="1">
      <alignment vertical="top"/>
    </xf>
    <xf numFmtId="0" fontId="2" fillId="2" borderId="0" xfId="1" applyFont="1" applyFill="1" applyBorder="1" applyAlignment="1">
      <alignment horizontal="center" vertical="top"/>
    </xf>
    <xf numFmtId="0" fontId="2" fillId="2" borderId="0" xfId="1" applyFont="1" applyFill="1" applyBorder="1" applyAlignment="1">
      <alignment horizontal="right" vertical="top"/>
    </xf>
    <xf numFmtId="0" fontId="5" fillId="2" borderId="0" xfId="3" applyFont="1" applyFill="1"/>
    <xf numFmtId="0" fontId="5" fillId="0" borderId="0" xfId="3" applyFont="1"/>
    <xf numFmtId="0" fontId="5" fillId="2" borderId="0" xfId="3" applyFont="1" applyFill="1" applyAlignment="1">
      <alignment vertical="center"/>
    </xf>
    <xf numFmtId="0" fontId="5" fillId="0" borderId="0" xfId="3" applyFont="1" applyAlignment="1">
      <alignment vertical="center"/>
    </xf>
    <xf numFmtId="0" fontId="0" fillId="0" borderId="0" xfId="0" applyAlignment="1"/>
    <xf numFmtId="0" fontId="7" fillId="2" borderId="0" xfId="1" applyFont="1" applyFill="1" applyBorder="1" applyAlignment="1" applyProtection="1">
      <alignment horizontal="left" vertical="center"/>
    </xf>
    <xf numFmtId="49" fontId="8" fillId="4" borderId="0"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horizontal="left" vertical="center"/>
    </xf>
    <xf numFmtId="0" fontId="1" fillId="0" borderId="0" xfId="0" applyFont="1" applyAlignment="1" applyProtection="1">
      <alignment horizontal="lef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14" fontId="2" fillId="2" borderId="0" xfId="1" applyNumberFormat="1" applyFont="1" applyFill="1" applyBorder="1" applyAlignment="1" applyProtection="1">
      <alignment horizontal="right" vertical="center"/>
    </xf>
    <xf numFmtId="0" fontId="0" fillId="0" borderId="21" xfId="0" applyBorder="1"/>
    <xf numFmtId="0" fontId="0" fillId="0" borderId="0" xfId="0" applyBorder="1"/>
    <xf numFmtId="0" fontId="22" fillId="8" borderId="0" xfId="0" applyNumberFormat="1" applyFont="1" applyFill="1" applyBorder="1" applyAlignment="1">
      <alignment horizontal="center" vertical="center"/>
    </xf>
    <xf numFmtId="0" fontId="5" fillId="8" borderId="0" xfId="0" applyFont="1" applyFill="1" applyBorder="1"/>
    <xf numFmtId="0" fontId="69" fillId="0" borderId="0" xfId="3" applyFont="1"/>
    <xf numFmtId="0" fontId="69" fillId="2" borderId="0" xfId="3" applyFont="1" applyFill="1"/>
    <xf numFmtId="0" fontId="71" fillId="2" borderId="0" xfId="1" applyFont="1" applyFill="1" applyBorder="1" applyAlignment="1">
      <alignment horizontal="left" vertical="top"/>
    </xf>
    <xf numFmtId="14" fontId="71" fillId="2" borderId="0" xfId="1" applyNumberFormat="1" applyFont="1" applyFill="1" applyBorder="1" applyAlignment="1">
      <alignment horizontal="right" vertical="top"/>
    </xf>
    <xf numFmtId="0" fontId="41" fillId="8" borderId="0" xfId="0" applyFont="1" applyFill="1" applyBorder="1" applyAlignment="1">
      <alignment horizontal="center" vertical="center"/>
    </xf>
    <xf numFmtId="0" fontId="41" fillId="8" borderId="0" xfId="0" applyFont="1" applyFill="1" applyBorder="1" applyAlignment="1">
      <alignment horizontal="left" vertical="center"/>
    </xf>
    <xf numFmtId="0" fontId="7" fillId="15" borderId="0" xfId="0" applyFont="1" applyFill="1" applyBorder="1" applyAlignment="1">
      <alignment horizontal="center" vertical="center" wrapText="1"/>
    </xf>
    <xf numFmtId="0" fontId="7" fillId="15" borderId="0" xfId="0" applyFont="1" applyFill="1" applyBorder="1" applyAlignment="1">
      <alignment horizontal="left" vertical="center"/>
    </xf>
    <xf numFmtId="9" fontId="7" fillId="13" borderId="0" xfId="0" applyNumberFormat="1" applyFont="1" applyFill="1" applyBorder="1" applyAlignment="1">
      <alignment horizontal="center" vertical="center"/>
    </xf>
    <xf numFmtId="0" fontId="7" fillId="15" borderId="0" xfId="0" applyFont="1" applyFill="1" applyBorder="1" applyAlignment="1">
      <alignment horizontal="left" vertical="center" wrapText="1"/>
    </xf>
    <xf numFmtId="0" fontId="5" fillId="16" borderId="0" xfId="0" applyFont="1" applyFill="1" applyBorder="1"/>
    <xf numFmtId="0" fontId="5" fillId="16" borderId="0" xfId="0" applyFont="1" applyFill="1" applyBorder="1" applyAlignment="1">
      <alignment horizontal="right" vertical="center"/>
    </xf>
    <xf numFmtId="9" fontId="25" fillId="16" borderId="0" xfId="0" applyNumberFormat="1" applyFont="1" applyFill="1" applyBorder="1" applyAlignment="1">
      <alignment horizontal="center" vertical="center"/>
    </xf>
    <xf numFmtId="0" fontId="5" fillId="16" borderId="0" xfId="0" applyFont="1" applyFill="1" applyBorder="1" applyAlignment="1"/>
    <xf numFmtId="0" fontId="30" fillId="16" borderId="0" xfId="0" applyFont="1" applyFill="1" applyBorder="1" applyAlignment="1">
      <alignment horizontal="center" vertical="center" wrapText="1"/>
    </xf>
    <xf numFmtId="0" fontId="72" fillId="2" borderId="0" xfId="3" applyFont="1" applyFill="1"/>
    <xf numFmtId="0" fontId="72" fillId="0" borderId="0" xfId="3" applyFont="1"/>
    <xf numFmtId="9" fontId="73" fillId="17" borderId="22" xfId="1" applyNumberFormat="1" applyFont="1" applyFill="1" applyBorder="1" applyAlignment="1" applyProtection="1">
      <alignment horizontal="center" vertical="center"/>
    </xf>
    <xf numFmtId="49" fontId="73" fillId="17" borderId="22" xfId="1" applyNumberFormat="1" applyFont="1" applyFill="1" applyBorder="1" applyAlignment="1" applyProtection="1">
      <alignment horizontal="center" vertical="center" wrapText="1"/>
    </xf>
    <xf numFmtId="49" fontId="79" fillId="11" borderId="22" xfId="1" applyNumberFormat="1" applyFont="1" applyFill="1" applyBorder="1" applyAlignment="1" applyProtection="1">
      <alignment horizontal="center" vertical="center" wrapText="1"/>
    </xf>
    <xf numFmtId="9" fontId="79" fillId="11" borderId="22" xfId="1" applyNumberFormat="1" applyFont="1" applyFill="1" applyBorder="1" applyAlignment="1" applyProtection="1">
      <alignment horizontal="center" vertical="center"/>
    </xf>
    <xf numFmtId="9" fontId="42" fillId="14" borderId="0" xfId="1" applyNumberFormat="1" applyFont="1" applyFill="1" applyBorder="1" applyAlignment="1">
      <alignment horizontal="center" vertical="center" wrapText="1"/>
    </xf>
    <xf numFmtId="0" fontId="37" fillId="13" borderId="29" xfId="1" applyFont="1" applyFill="1" applyBorder="1" applyAlignment="1" applyProtection="1">
      <alignment horizontal="center" vertical="center" wrapText="1"/>
    </xf>
    <xf numFmtId="9" fontId="37" fillId="6" borderId="30" xfId="1" applyNumberFormat="1" applyFont="1" applyFill="1" applyBorder="1" applyAlignment="1" applyProtection="1">
      <alignment horizontal="center" vertical="center" wrapText="1"/>
    </xf>
    <xf numFmtId="0" fontId="0" fillId="0" borderId="0" xfId="0" applyBorder="1" applyAlignment="1"/>
    <xf numFmtId="0" fontId="5" fillId="8" borderId="0" xfId="0" applyFont="1" applyFill="1" applyBorder="1" applyAlignment="1">
      <alignment horizontal="center" vertical="center"/>
    </xf>
    <xf numFmtId="0" fontId="5" fillId="16" borderId="27" xfId="0" applyFont="1" applyFill="1" applyBorder="1"/>
    <xf numFmtId="0" fontId="5" fillId="16" borderId="27" xfId="0" applyFont="1" applyFill="1" applyBorder="1" applyAlignment="1"/>
    <xf numFmtId="0" fontId="31" fillId="16" borderId="28" xfId="0" applyFont="1" applyFill="1" applyBorder="1" applyAlignment="1">
      <alignment horizontal="center" vertical="center" wrapText="1"/>
    </xf>
    <xf numFmtId="0" fontId="30" fillId="16" borderId="27" xfId="0" applyFont="1" applyFill="1" applyBorder="1" applyAlignment="1">
      <alignment horizontal="center" vertical="center" wrapText="1"/>
    </xf>
    <xf numFmtId="0" fontId="8" fillId="8" borderId="30" xfId="0" applyFont="1" applyFill="1" applyBorder="1" applyAlignment="1" applyProtection="1">
      <alignment horizontal="left" vertical="top" wrapText="1" indent="1"/>
      <protection locked="0"/>
    </xf>
    <xf numFmtId="9" fontId="6" fillId="9" borderId="30" xfId="0" applyNumberFormat="1" applyFont="1" applyFill="1" applyBorder="1" applyAlignment="1">
      <alignment horizontal="center" vertical="center"/>
    </xf>
    <xf numFmtId="0" fontId="5" fillId="9" borderId="30" xfId="0" applyFont="1" applyFill="1" applyBorder="1" applyAlignment="1">
      <alignment vertical="center"/>
    </xf>
    <xf numFmtId="9" fontId="6" fillId="9" borderId="31" xfId="0" applyNumberFormat="1" applyFont="1" applyFill="1" applyBorder="1" applyAlignment="1">
      <alignment horizontal="center" vertical="center" wrapText="1"/>
    </xf>
    <xf numFmtId="0" fontId="5" fillId="13" borderId="27" xfId="0" applyFont="1" applyFill="1" applyBorder="1" applyAlignment="1">
      <alignment vertical="center"/>
    </xf>
    <xf numFmtId="9" fontId="7" fillId="13" borderId="28" xfId="0" applyNumberFormat="1" applyFont="1" applyFill="1" applyBorder="1" applyAlignment="1">
      <alignment horizontal="center" vertical="center" wrapText="1"/>
    </xf>
    <xf numFmtId="0" fontId="5" fillId="13" borderId="32" xfId="0" applyFont="1" applyFill="1" applyBorder="1" applyAlignment="1">
      <alignment vertical="center"/>
    </xf>
    <xf numFmtId="0" fontId="7" fillId="15" borderId="33" xfId="0" applyFont="1" applyFill="1" applyBorder="1" applyAlignment="1">
      <alignment horizontal="center" vertical="center" wrapText="1"/>
    </xf>
    <xf numFmtId="0" fontId="7" fillId="15" borderId="33" xfId="0" applyFont="1" applyFill="1" applyBorder="1" applyAlignment="1">
      <alignment horizontal="left" vertical="center"/>
    </xf>
    <xf numFmtId="9" fontId="7" fillId="13" borderId="33" xfId="0" applyNumberFormat="1" applyFont="1" applyFill="1" applyBorder="1" applyAlignment="1">
      <alignment horizontal="center" vertical="center"/>
    </xf>
    <xf numFmtId="0" fontId="83" fillId="8" borderId="22" xfId="1" applyNumberFormat="1" applyFont="1" applyFill="1" applyBorder="1" applyAlignment="1" applyProtection="1">
      <alignment horizontal="left" vertical="center" wrapText="1" indent="1"/>
      <protection locked="0"/>
    </xf>
    <xf numFmtId="0" fontId="52" fillId="8" borderId="22" xfId="1" applyNumberFormat="1" applyFont="1" applyFill="1" applyBorder="1" applyAlignment="1" applyProtection="1">
      <alignment horizontal="left" vertical="center" wrapText="1" indent="1"/>
      <protection locked="0"/>
    </xf>
    <xf numFmtId="0" fontId="46" fillId="11" borderId="25" xfId="0" applyFont="1" applyFill="1" applyBorder="1" applyAlignment="1">
      <alignment horizontal="left" vertical="center" wrapText="1" indent="1"/>
    </xf>
    <xf numFmtId="0" fontId="46" fillId="11" borderId="30" xfId="0" applyFont="1" applyFill="1" applyBorder="1" applyAlignment="1">
      <alignment horizontal="left" vertical="center" wrapText="1" indent="1"/>
    </xf>
    <xf numFmtId="0" fontId="35" fillId="11" borderId="30" xfId="1" applyNumberFormat="1" applyFont="1" applyFill="1" applyBorder="1" applyAlignment="1">
      <alignment horizontal="center" vertical="center" wrapText="1"/>
    </xf>
    <xf numFmtId="0" fontId="35" fillId="11" borderId="35" xfId="1" applyNumberFormat="1" applyFont="1" applyFill="1" applyBorder="1" applyAlignment="1">
      <alignment horizontal="center" vertical="center" wrapText="1"/>
    </xf>
    <xf numFmtId="0" fontId="38" fillId="11" borderId="29" xfId="0" applyFont="1" applyFill="1" applyBorder="1" applyAlignment="1" applyProtection="1">
      <alignment horizontal="center" vertical="center"/>
    </xf>
    <xf numFmtId="0" fontId="37" fillId="6" borderId="30" xfId="1" applyFont="1" applyFill="1" applyBorder="1" applyAlignment="1" applyProtection="1">
      <alignment horizontal="left" vertical="center" wrapText="1"/>
    </xf>
    <xf numFmtId="0" fontId="37" fillId="13" borderId="29" xfId="0" applyFont="1" applyFill="1" applyBorder="1" applyAlignment="1" applyProtection="1">
      <alignment horizontal="center" vertical="center"/>
    </xf>
    <xf numFmtId="20" fontId="7" fillId="12" borderId="28" xfId="1" applyNumberFormat="1" applyFont="1" applyFill="1" applyBorder="1" applyAlignment="1">
      <alignment horizontal="left" vertical="center" wrapText="1" indent="1"/>
    </xf>
    <xf numFmtId="0" fontId="13" fillId="16" borderId="0" xfId="0" applyFont="1" applyFill="1" applyBorder="1" applyAlignment="1">
      <alignment horizontal="left" vertical="center"/>
    </xf>
    <xf numFmtId="0" fontId="14" fillId="16" borderId="0" xfId="0" applyFont="1" applyFill="1" applyBorder="1" applyAlignment="1">
      <alignment horizontal="center" vertical="center"/>
    </xf>
    <xf numFmtId="0" fontId="14" fillId="16" borderId="0" xfId="0" applyFont="1" applyFill="1" applyBorder="1" applyAlignment="1">
      <alignment horizontal="left" vertical="center" indent="2"/>
    </xf>
    <xf numFmtId="0" fontId="16" fillId="16" borderId="0" xfId="0" applyFont="1" applyFill="1" applyBorder="1" applyAlignment="1">
      <alignment horizontal="left" vertical="center"/>
    </xf>
    <xf numFmtId="0" fontId="10" fillId="16" borderId="0" xfId="0" applyFont="1" applyFill="1" applyBorder="1"/>
    <xf numFmtId="9" fontId="18" fillId="16" borderId="0" xfId="0" applyNumberFormat="1" applyFont="1" applyFill="1" applyBorder="1" applyAlignment="1">
      <alignment horizontal="center" vertical="top" wrapText="1"/>
    </xf>
    <xf numFmtId="0" fontId="19" fillId="16" borderId="0" xfId="0" applyFont="1" applyFill="1" applyBorder="1"/>
    <xf numFmtId="0" fontId="10" fillId="16" borderId="0" xfId="0" applyFont="1" applyFill="1" applyBorder="1" applyAlignment="1">
      <alignment vertical="center"/>
    </xf>
    <xf numFmtId="0" fontId="5" fillId="2" borderId="41" xfId="0" applyFont="1" applyFill="1" applyBorder="1" applyAlignment="1">
      <alignment horizontal="center" vertical="center"/>
    </xf>
    <xf numFmtId="0" fontId="7" fillId="2" borderId="0" xfId="0" applyFont="1" applyFill="1" applyBorder="1" applyAlignment="1">
      <alignment horizontal="left" vertical="center"/>
    </xf>
    <xf numFmtId="14" fontId="36" fillId="2" borderId="0" xfId="1" applyNumberFormat="1" applyFont="1" applyFill="1" applyBorder="1" applyAlignment="1">
      <alignment horizontal="right" vertical="center"/>
    </xf>
    <xf numFmtId="14" fontId="21" fillId="2" borderId="0" xfId="1" applyNumberFormat="1" applyFont="1" applyFill="1" applyBorder="1" applyAlignment="1">
      <alignment horizontal="right" vertical="center"/>
    </xf>
    <xf numFmtId="0" fontId="38" fillId="14" borderId="0" xfId="1" applyFont="1" applyFill="1" applyBorder="1" applyAlignment="1">
      <alignment horizontal="center" vertical="center" wrapText="1"/>
    </xf>
    <xf numFmtId="0" fontId="42" fillId="14" borderId="43" xfId="1" applyFont="1" applyFill="1" applyBorder="1" applyAlignment="1">
      <alignment horizontal="center" vertical="center" wrapText="1"/>
    </xf>
    <xf numFmtId="0" fontId="38" fillId="11" borderId="45" xfId="0" applyFont="1" applyFill="1" applyBorder="1" applyAlignment="1" applyProtection="1">
      <alignment horizontal="center" vertical="center"/>
    </xf>
    <xf numFmtId="0" fontId="39" fillId="2" borderId="30" xfId="0" applyFont="1" applyFill="1" applyBorder="1" applyAlignment="1" applyProtection="1">
      <alignment horizontal="center" vertical="center" wrapText="1"/>
      <protection locked="0"/>
    </xf>
    <xf numFmtId="9" fontId="38" fillId="11" borderId="46" xfId="0" applyNumberFormat="1" applyFont="1" applyFill="1" applyBorder="1" applyAlignment="1">
      <alignment horizontal="center" vertical="center"/>
    </xf>
    <xf numFmtId="0" fontId="39" fillId="2" borderId="31" xfId="0" applyFont="1" applyFill="1" applyBorder="1" applyAlignment="1" applyProtection="1">
      <alignment horizontal="left" vertical="center" wrapText="1" indent="1"/>
      <protection locked="0"/>
    </xf>
    <xf numFmtId="0" fontId="39" fillId="0" borderId="31" xfId="0" applyFont="1" applyBorder="1" applyAlignment="1" applyProtection="1">
      <alignment horizontal="left" vertical="center" wrapText="1" indent="1"/>
      <protection locked="0"/>
    </xf>
    <xf numFmtId="0" fontId="37" fillId="13" borderId="45" xfId="0" applyFont="1" applyFill="1" applyBorder="1" applyAlignment="1" applyProtection="1">
      <alignment horizontal="center" vertical="center"/>
    </xf>
    <xf numFmtId="0" fontId="38" fillId="11" borderId="30" xfId="1" applyNumberFormat="1" applyFont="1" applyFill="1" applyBorder="1" applyAlignment="1">
      <alignment horizontal="center" vertical="center" wrapText="1"/>
    </xf>
    <xf numFmtId="0" fontId="86" fillId="7" borderId="22" xfId="1" applyFont="1" applyFill="1" applyBorder="1" applyAlignment="1">
      <alignment horizontal="center" vertical="center" wrapText="1"/>
    </xf>
    <xf numFmtId="0" fontId="37" fillId="7" borderId="22" xfId="1" applyFont="1" applyFill="1" applyBorder="1" applyAlignment="1">
      <alignment horizontal="center" vertical="center" wrapText="1"/>
    </xf>
    <xf numFmtId="0" fontId="38" fillId="8" borderId="22" xfId="1" applyNumberFormat="1" applyFont="1" applyFill="1" applyBorder="1" applyAlignment="1">
      <alignment horizontal="center" vertical="center" wrapText="1"/>
    </xf>
    <xf numFmtId="0" fontId="46" fillId="11" borderId="35" xfId="0" applyFont="1" applyFill="1" applyBorder="1" applyAlignment="1">
      <alignment horizontal="left" vertical="center" wrapText="1" indent="1"/>
    </xf>
    <xf numFmtId="0" fontId="46" fillId="11" borderId="35" xfId="0" applyFont="1" applyFill="1" applyBorder="1" applyAlignment="1">
      <alignment horizontal="left" vertical="center" indent="1"/>
    </xf>
    <xf numFmtId="0" fontId="60" fillId="11" borderId="35" xfId="0" applyFont="1" applyFill="1" applyBorder="1" applyAlignment="1">
      <alignment horizontal="left" vertical="center" wrapText="1" indent="1"/>
    </xf>
    <xf numFmtId="49" fontId="21" fillId="16" borderId="0" xfId="1" applyNumberFormat="1" applyFont="1" applyFill="1" applyBorder="1" applyAlignment="1">
      <alignment vertical="center"/>
    </xf>
    <xf numFmtId="0" fontId="21" fillId="16" borderId="0" xfId="1" applyNumberFormat="1" applyFont="1" applyFill="1" applyBorder="1" applyAlignment="1">
      <alignment vertical="center"/>
    </xf>
    <xf numFmtId="0" fontId="5" fillId="8" borderId="41" xfId="0" applyFont="1" applyFill="1" applyBorder="1" applyAlignment="1">
      <alignment horizontal="center" vertical="center"/>
    </xf>
    <xf numFmtId="0" fontId="0" fillId="0" borderId="27" xfId="0" applyBorder="1"/>
    <xf numFmtId="0" fontId="8" fillId="8" borderId="14" xfId="0" applyFont="1" applyFill="1" applyBorder="1" applyAlignment="1" applyProtection="1">
      <alignment horizontal="left" vertical="top" wrapText="1" indent="1"/>
      <protection locked="0"/>
    </xf>
    <xf numFmtId="0" fontId="8" fillId="8" borderId="6" xfId="0" applyFont="1" applyFill="1" applyBorder="1" applyAlignment="1" applyProtection="1">
      <alignment horizontal="left" vertical="top" wrapText="1" indent="1"/>
      <protection locked="0"/>
    </xf>
    <xf numFmtId="0" fontId="8" fillId="8" borderId="7" xfId="0" applyFont="1" applyFill="1" applyBorder="1" applyAlignment="1" applyProtection="1">
      <alignment horizontal="left" vertical="top" wrapText="1" indent="1"/>
      <protection locked="0"/>
    </xf>
    <xf numFmtId="0" fontId="8" fillId="8" borderId="4" xfId="0" applyFont="1" applyFill="1" applyBorder="1" applyAlignment="1" applyProtection="1">
      <alignment horizontal="left" vertical="top" wrapText="1" indent="1"/>
      <protection locked="0"/>
    </xf>
    <xf numFmtId="0" fontId="8" fillId="8" borderId="2" xfId="0" applyFont="1" applyFill="1" applyBorder="1" applyAlignment="1" applyProtection="1">
      <alignment horizontal="left" vertical="top" wrapText="1" indent="1"/>
      <protection locked="0"/>
    </xf>
    <xf numFmtId="0" fontId="8" fillId="8" borderId="3" xfId="0" applyFont="1" applyFill="1" applyBorder="1" applyAlignment="1" applyProtection="1">
      <alignment horizontal="left" vertical="top" wrapText="1" indent="1"/>
      <protection locked="0"/>
    </xf>
    <xf numFmtId="0" fontId="28" fillId="8" borderId="30" xfId="0" applyFont="1" applyFill="1" applyBorder="1" applyAlignment="1">
      <alignment horizontal="center"/>
    </xf>
    <xf numFmtId="0" fontId="29" fillId="8" borderId="30" xfId="2" applyFont="1" applyFill="1" applyBorder="1" applyAlignment="1">
      <alignment horizontal="left" vertical="center" wrapText="1"/>
    </xf>
    <xf numFmtId="9" fontId="7" fillId="2" borderId="43" xfId="0" applyNumberFormat="1" applyFont="1" applyFill="1" applyBorder="1" applyAlignment="1">
      <alignment horizontal="center" vertical="center"/>
    </xf>
    <xf numFmtId="9" fontId="7" fillId="13" borderId="34" xfId="0" applyNumberFormat="1" applyFont="1" applyFill="1" applyBorder="1" applyAlignment="1">
      <alignment horizontal="center" vertical="center" wrapText="1"/>
    </xf>
    <xf numFmtId="0" fontId="10" fillId="8" borderId="41" xfId="0" applyFont="1" applyFill="1" applyBorder="1" applyAlignment="1">
      <alignment horizontal="center" vertical="center"/>
    </xf>
    <xf numFmtId="0" fontId="11" fillId="8" borderId="0" xfId="0" applyNumberFormat="1" applyFont="1" applyFill="1" applyBorder="1" applyAlignment="1">
      <alignment horizontal="center" vertical="center"/>
    </xf>
    <xf numFmtId="0" fontId="10" fillId="8" borderId="0" xfId="0" applyFont="1" applyFill="1" applyBorder="1" applyAlignment="1">
      <alignment horizontal="center" vertical="center"/>
    </xf>
    <xf numFmtId="0" fontId="10" fillId="8" borderId="37" xfId="0" applyFont="1" applyFill="1" applyBorder="1"/>
    <xf numFmtId="0" fontId="8" fillId="8" borderId="47" xfId="0" applyFont="1" applyFill="1" applyBorder="1" applyAlignment="1" applyProtection="1">
      <alignment horizontal="left" vertical="top" wrapText="1" indent="1"/>
      <protection locked="0"/>
    </xf>
    <xf numFmtId="0" fontId="56" fillId="16" borderId="49" xfId="0" applyFont="1" applyFill="1" applyBorder="1" applyAlignment="1">
      <alignment horizontal="center" vertical="center" wrapText="1"/>
    </xf>
    <xf numFmtId="0" fontId="56" fillId="16" borderId="33" xfId="0" applyFont="1" applyFill="1" applyBorder="1" applyAlignment="1">
      <alignment horizontal="center" vertical="center" wrapText="1"/>
    </xf>
    <xf numFmtId="0" fontId="56" fillId="16" borderId="8" xfId="0" applyFont="1" applyFill="1" applyBorder="1" applyAlignment="1">
      <alignment horizontal="center" vertical="center" wrapText="1"/>
    </xf>
    <xf numFmtId="0" fontId="65" fillId="8" borderId="5" xfId="0" applyFont="1" applyFill="1" applyBorder="1" applyAlignment="1">
      <alignment vertical="center"/>
    </xf>
    <xf numFmtId="0" fontId="65" fillId="8" borderId="5" xfId="0" applyFont="1" applyFill="1" applyBorder="1" applyAlignment="1">
      <alignment vertical="center" wrapText="1"/>
    </xf>
    <xf numFmtId="9" fontId="65" fillId="8" borderId="5" xfId="0" applyNumberFormat="1" applyFont="1" applyFill="1" applyBorder="1" applyAlignment="1">
      <alignment horizontal="center" vertical="center"/>
    </xf>
    <xf numFmtId="0" fontId="20" fillId="16" borderId="11" xfId="0" applyFont="1" applyFill="1" applyBorder="1" applyAlignment="1">
      <alignment horizontal="center" vertical="center"/>
    </xf>
    <xf numFmtId="0" fontId="14" fillId="16" borderId="12" xfId="0" applyFont="1" applyFill="1" applyBorder="1" applyAlignment="1">
      <alignment horizontal="center" vertical="center"/>
    </xf>
    <xf numFmtId="0" fontId="14" fillId="16" borderId="12" xfId="0" applyFont="1" applyFill="1" applyBorder="1" applyAlignment="1">
      <alignment horizontal="left" vertical="center" indent="2"/>
    </xf>
    <xf numFmtId="0" fontId="20" fillId="16" borderId="12" xfId="0" applyFont="1" applyFill="1" applyBorder="1" applyAlignment="1">
      <alignment horizontal="center" vertical="center"/>
    </xf>
    <xf numFmtId="0" fontId="10" fillId="16" borderId="50" xfId="0" applyFont="1" applyFill="1" applyBorder="1"/>
    <xf numFmtId="0" fontId="10" fillId="16" borderId="50" xfId="0" applyFont="1" applyFill="1" applyBorder="1" applyAlignment="1">
      <alignment vertical="center"/>
    </xf>
    <xf numFmtId="0" fontId="57" fillId="16" borderId="51" xfId="0" applyFont="1" applyFill="1" applyBorder="1" applyAlignment="1">
      <alignment horizontal="center" vertical="center" wrapText="1"/>
    </xf>
    <xf numFmtId="0" fontId="8" fillId="8" borderId="53" xfId="0" applyFont="1" applyFill="1" applyBorder="1" applyAlignment="1" applyProtection="1">
      <alignment horizontal="left" vertical="top" wrapText="1" indent="1"/>
      <protection locked="0"/>
    </xf>
    <xf numFmtId="0" fontId="10" fillId="16" borderId="54" xfId="0" applyFont="1" applyFill="1" applyBorder="1"/>
    <xf numFmtId="0" fontId="7" fillId="16" borderId="55" xfId="0" applyFont="1" applyFill="1" applyBorder="1" applyAlignment="1">
      <alignment vertical="center"/>
    </xf>
    <xf numFmtId="0" fontId="54" fillId="16" borderId="57" xfId="0" applyFont="1" applyFill="1" applyBorder="1" applyAlignment="1">
      <alignment horizontal="center" vertical="center" wrapText="1"/>
    </xf>
    <xf numFmtId="0" fontId="8" fillId="8" borderId="59" xfId="0" applyFont="1" applyFill="1" applyBorder="1" applyAlignment="1" applyProtection="1">
      <alignment horizontal="left" vertical="top" wrapText="1" indent="1"/>
      <protection locked="0"/>
    </xf>
    <xf numFmtId="0" fontId="88" fillId="0" borderId="0" xfId="0" applyFont="1"/>
    <xf numFmtId="0" fontId="54" fillId="16" borderId="67"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8" fillId="8" borderId="69" xfId="0" applyFont="1" applyFill="1" applyBorder="1" applyAlignment="1" applyProtection="1">
      <alignment horizontal="left" vertical="top" wrapText="1" indent="1"/>
      <protection locked="0"/>
    </xf>
    <xf numFmtId="0" fontId="8" fillId="8" borderId="70" xfId="0" applyFont="1" applyFill="1" applyBorder="1" applyAlignment="1" applyProtection="1">
      <alignment horizontal="left" vertical="top" wrapText="1" indent="1"/>
      <protection locked="0"/>
    </xf>
    <xf numFmtId="0" fontId="13" fillId="16" borderId="50" xfId="0" applyFont="1" applyFill="1" applyBorder="1" applyAlignment="1">
      <alignment horizontal="left" vertical="center"/>
    </xf>
    <xf numFmtId="0" fontId="54" fillId="16" borderId="74" xfId="0" applyFont="1" applyFill="1" applyBorder="1" applyAlignment="1">
      <alignment horizontal="center" vertical="center" wrapText="1"/>
    </xf>
    <xf numFmtId="0" fontId="57" fillId="16" borderId="75" xfId="0" applyFont="1" applyFill="1" applyBorder="1" applyAlignment="1">
      <alignment horizontal="center" vertical="center" wrapText="1"/>
    </xf>
    <xf numFmtId="0" fontId="8" fillId="8" borderId="76" xfId="0" applyFont="1" applyFill="1" applyBorder="1" applyAlignment="1" applyProtection="1">
      <alignment horizontal="left" vertical="top" wrapText="1" indent="1"/>
      <protection locked="0"/>
    </xf>
    <xf numFmtId="0" fontId="8" fillId="8" borderId="77" xfId="0" applyFont="1" applyFill="1" applyBorder="1" applyAlignment="1" applyProtection="1">
      <alignment horizontal="left" vertical="top" wrapText="1" indent="1"/>
      <protection locked="0"/>
    </xf>
    <xf numFmtId="49" fontId="79" fillId="11" borderId="78" xfId="1" applyNumberFormat="1" applyFont="1" applyFill="1" applyBorder="1" applyAlignment="1" applyProtection="1">
      <alignment horizontal="center" vertical="center" wrapText="1"/>
    </xf>
    <xf numFmtId="9" fontId="79" fillId="11" borderId="78" xfId="1" applyNumberFormat="1" applyFont="1" applyFill="1" applyBorder="1" applyAlignment="1" applyProtection="1">
      <alignment horizontal="center" vertical="center"/>
    </xf>
    <xf numFmtId="9" fontId="73" fillId="17" borderId="78" xfId="1" applyNumberFormat="1" applyFont="1" applyFill="1" applyBorder="1" applyAlignment="1" applyProtection="1">
      <alignment horizontal="center" vertical="center"/>
    </xf>
    <xf numFmtId="49" fontId="73" fillId="17" borderId="78" xfId="1" applyNumberFormat="1" applyFont="1" applyFill="1" applyBorder="1" applyAlignment="1" applyProtection="1">
      <alignment horizontal="center" vertical="center" wrapText="1"/>
    </xf>
    <xf numFmtId="0" fontId="68" fillId="0" borderId="0" xfId="0" applyFont="1"/>
    <xf numFmtId="0" fontId="5" fillId="8" borderId="24" xfId="0" applyFont="1" applyFill="1" applyBorder="1" applyAlignment="1">
      <alignment horizontal="center" vertical="center"/>
    </xf>
    <xf numFmtId="0" fontId="22" fillId="8" borderId="25" xfId="0" applyNumberFormat="1" applyFont="1" applyFill="1" applyBorder="1" applyAlignment="1">
      <alignment horizontal="center" vertical="center"/>
    </xf>
    <xf numFmtId="0" fontId="5" fillId="8" borderId="25" xfId="0" applyFont="1" applyFill="1" applyBorder="1" applyAlignment="1">
      <alignment horizontal="center" vertical="center"/>
    </xf>
    <xf numFmtId="0" fontId="5" fillId="8" borderId="25" xfId="0" applyFont="1" applyFill="1" applyBorder="1"/>
    <xf numFmtId="0" fontId="5" fillId="16" borderId="85" xfId="0" applyFont="1" applyFill="1" applyBorder="1"/>
    <xf numFmtId="9" fontId="25" fillId="16" borderId="86" xfId="0" applyNumberFormat="1" applyFont="1" applyFill="1" applyBorder="1" applyAlignment="1">
      <alignment vertical="center"/>
    </xf>
    <xf numFmtId="0" fontId="5" fillId="16" borderId="86" xfId="0" applyFont="1" applyFill="1" applyBorder="1"/>
    <xf numFmtId="0" fontId="5" fillId="16" borderId="86" xfId="0" applyFont="1" applyFill="1" applyBorder="1" applyAlignment="1"/>
    <xf numFmtId="9" fontId="6" fillId="16" borderId="94" xfId="0" applyNumberFormat="1" applyFont="1" applyFill="1" applyBorder="1" applyAlignment="1">
      <alignment vertical="center"/>
    </xf>
    <xf numFmtId="0" fontId="28" fillId="16" borderId="88" xfId="0" applyFont="1" applyFill="1" applyBorder="1" applyAlignment="1">
      <alignment horizontal="left" vertical="center" indent="1"/>
    </xf>
    <xf numFmtId="9" fontId="28" fillId="16" borderId="88" xfId="0" applyNumberFormat="1" applyFont="1" applyFill="1" applyBorder="1" applyAlignment="1">
      <alignment horizontal="left" vertical="center" indent="2"/>
    </xf>
    <xf numFmtId="0" fontId="6" fillId="16" borderId="89" xfId="0" applyFont="1" applyFill="1" applyBorder="1" applyAlignment="1">
      <alignment horizontal="right" vertical="center"/>
    </xf>
    <xf numFmtId="49" fontId="46" fillId="11" borderId="30" xfId="0" applyNumberFormat="1" applyFont="1" applyFill="1" applyBorder="1" applyAlignment="1">
      <alignment horizontal="left" vertical="center" wrapText="1" indent="1"/>
    </xf>
    <xf numFmtId="0" fontId="37" fillId="18" borderId="29" xfId="0" applyFont="1" applyFill="1" applyBorder="1" applyAlignment="1" applyProtection="1">
      <alignment horizontal="center" vertical="center"/>
    </xf>
    <xf numFmtId="0" fontId="37" fillId="18" borderId="30" xfId="1" applyFont="1" applyFill="1" applyBorder="1" applyAlignment="1" applyProtection="1">
      <alignment horizontal="left" vertical="center" wrapText="1"/>
    </xf>
    <xf numFmtId="9" fontId="37" fillId="18" borderId="30" xfId="1" applyNumberFormat="1" applyFont="1" applyFill="1" applyBorder="1" applyAlignment="1" applyProtection="1">
      <alignment horizontal="center" vertical="center" wrapText="1"/>
    </xf>
    <xf numFmtId="20" fontId="7" fillId="21" borderId="0" xfId="1" applyNumberFormat="1" applyFont="1" applyFill="1" applyBorder="1" applyAlignment="1">
      <alignment horizontal="left" vertical="top" wrapText="1" indent="1"/>
    </xf>
    <xf numFmtId="20" fontId="7" fillId="20" borderId="0" xfId="1" applyNumberFormat="1" applyFont="1" applyFill="1" applyBorder="1" applyAlignment="1">
      <alignment horizontal="left" vertical="top" wrapText="1" indent="1"/>
    </xf>
    <xf numFmtId="20" fontId="7" fillId="22" borderId="0" xfId="1" applyNumberFormat="1" applyFont="1" applyFill="1" applyBorder="1" applyAlignment="1">
      <alignment horizontal="left" vertical="top" wrapText="1" indent="1"/>
    </xf>
    <xf numFmtId="0" fontId="5" fillId="23" borderId="0" xfId="3" applyFont="1" applyFill="1"/>
    <xf numFmtId="0" fontId="69" fillId="23" borderId="54" xfId="3" applyFont="1" applyFill="1" applyBorder="1"/>
    <xf numFmtId="0" fontId="91" fillId="12" borderId="27" xfId="1" applyFont="1" applyFill="1" applyBorder="1" applyAlignment="1">
      <alignment horizontal="left" vertical="top" wrapText="1"/>
    </xf>
    <xf numFmtId="0" fontId="91" fillId="12" borderId="0" xfId="1" applyFont="1" applyFill="1" applyBorder="1" applyAlignment="1">
      <alignment horizontal="left" vertical="top" wrapText="1"/>
    </xf>
    <xf numFmtId="0" fontId="82" fillId="11" borderId="23" xfId="1" applyFont="1" applyFill="1" applyBorder="1" applyAlignment="1" applyProtection="1">
      <alignment horizontal="center" vertical="center" wrapText="1"/>
    </xf>
    <xf numFmtId="0" fontId="75" fillId="17" borderId="23" xfId="1" applyFont="1" applyFill="1" applyBorder="1" applyAlignment="1" applyProtection="1">
      <alignment horizontal="center" vertical="center" wrapText="1"/>
    </xf>
    <xf numFmtId="0" fontId="76" fillId="17" borderId="23" xfId="1" applyFont="1" applyFill="1" applyBorder="1" applyAlignment="1" applyProtection="1">
      <alignment horizontal="center" vertical="center" wrapText="1"/>
    </xf>
    <xf numFmtId="0" fontId="70" fillId="23" borderId="55" xfId="1" applyFont="1" applyFill="1" applyBorder="1" applyAlignment="1">
      <alignment vertical="top" wrapText="1"/>
    </xf>
    <xf numFmtId="0" fontId="43" fillId="23" borderId="24" xfId="2" applyFont="1" applyFill="1" applyBorder="1" applyAlignment="1" applyProtection="1">
      <alignment horizontal="center" vertical="center" wrapText="1"/>
    </xf>
    <xf numFmtId="0" fontId="44" fillId="23" borderId="30" xfId="1" applyFont="1" applyFill="1" applyBorder="1" applyAlignment="1" applyProtection="1">
      <alignment vertical="center" wrapText="1"/>
    </xf>
    <xf numFmtId="9" fontId="44" fillId="23" borderId="25" xfId="0" applyNumberFormat="1" applyFont="1" applyFill="1" applyBorder="1" applyAlignment="1" applyProtection="1">
      <alignment horizontal="center" vertical="center" wrapText="1"/>
    </xf>
    <xf numFmtId="9" fontId="44" fillId="23" borderId="26" xfId="0" applyNumberFormat="1" applyFont="1" applyFill="1" applyBorder="1" applyAlignment="1" applyProtection="1">
      <alignment horizontal="center" vertical="center" wrapText="1"/>
    </xf>
    <xf numFmtId="0" fontId="43" fillId="23" borderId="29" xfId="2" applyFont="1" applyFill="1" applyBorder="1" applyAlignment="1" applyProtection="1">
      <alignment horizontal="center" vertical="center" wrapText="1"/>
    </xf>
    <xf numFmtId="9" fontId="44" fillId="23" borderId="30" xfId="0" applyNumberFormat="1" applyFont="1" applyFill="1" applyBorder="1" applyAlignment="1" applyProtection="1">
      <alignment horizontal="center" vertical="center" wrapText="1"/>
    </xf>
    <xf numFmtId="9" fontId="44" fillId="23" borderId="31" xfId="0" applyNumberFormat="1" applyFont="1" applyFill="1" applyBorder="1" applyAlignment="1" applyProtection="1">
      <alignment horizontal="center" vertical="center" wrapText="1"/>
    </xf>
    <xf numFmtId="0" fontId="38" fillId="11" borderId="24" xfId="0" applyFont="1" applyFill="1" applyBorder="1" applyAlignment="1" applyProtection="1">
      <alignment horizontal="center" vertical="center"/>
    </xf>
    <xf numFmtId="9" fontId="38" fillId="11" borderId="98" xfId="0" applyNumberFormat="1" applyFont="1" applyFill="1" applyBorder="1" applyAlignment="1">
      <alignment horizontal="center" vertical="center"/>
    </xf>
    <xf numFmtId="0" fontId="35" fillId="11" borderId="25" xfId="1" applyNumberFormat="1" applyFont="1" applyFill="1" applyBorder="1" applyAlignment="1">
      <alignment horizontal="center" vertical="center" wrapText="1"/>
    </xf>
    <xf numFmtId="0" fontId="83" fillId="8" borderId="78" xfId="1" applyNumberFormat="1" applyFont="1" applyFill="1" applyBorder="1" applyAlignment="1" applyProtection="1">
      <alignment horizontal="left" vertical="center" wrapText="1" indent="1"/>
      <protection locked="0"/>
    </xf>
    <xf numFmtId="0" fontId="52" fillId="8" borderId="78" xfId="1" applyNumberFormat="1" applyFont="1" applyFill="1" applyBorder="1" applyAlignment="1" applyProtection="1">
      <alignment horizontal="left" vertical="center" wrapText="1" indent="1"/>
      <protection locked="0"/>
    </xf>
    <xf numFmtId="0" fontId="12" fillId="10" borderId="12" xfId="1" applyFont="1" applyFill="1" applyBorder="1" applyAlignment="1">
      <alignment vertical="center"/>
    </xf>
    <xf numFmtId="9" fontId="12" fillId="25" borderId="12" xfId="0" applyNumberFormat="1" applyFont="1" applyFill="1" applyBorder="1" applyAlignment="1">
      <alignment vertical="center"/>
    </xf>
    <xf numFmtId="0" fontId="0" fillId="23" borderId="11" xfId="0" applyFill="1" applyBorder="1"/>
    <xf numFmtId="9" fontId="64" fillId="25" borderId="30" xfId="0" applyNumberFormat="1" applyFont="1" applyFill="1" applyBorder="1" applyAlignment="1">
      <alignment horizontal="left" vertical="center"/>
    </xf>
    <xf numFmtId="9" fontId="64" fillId="23" borderId="30" xfId="0" applyNumberFormat="1" applyFont="1" applyFill="1" applyBorder="1" applyAlignment="1">
      <alignment horizontal="center" vertical="center"/>
    </xf>
    <xf numFmtId="9" fontId="64" fillId="23" borderId="31" xfId="0" applyNumberFormat="1" applyFont="1" applyFill="1" applyBorder="1" applyAlignment="1">
      <alignment horizontal="center" vertical="center" wrapText="1"/>
    </xf>
    <xf numFmtId="0" fontId="65" fillId="23" borderId="30" xfId="0" applyFont="1" applyFill="1" applyBorder="1" applyAlignment="1">
      <alignment vertical="center"/>
    </xf>
    <xf numFmtId="9" fontId="93" fillId="26" borderId="12" xfId="0" applyNumberFormat="1" applyFont="1" applyFill="1" applyBorder="1" applyAlignment="1">
      <alignment horizontal="left" vertical="center"/>
    </xf>
    <xf numFmtId="0" fontId="93" fillId="26" borderId="12" xfId="0" applyFont="1" applyFill="1" applyBorder="1" applyAlignment="1">
      <alignment horizontal="right" vertical="center"/>
    </xf>
    <xf numFmtId="9" fontId="93" fillId="26" borderId="12" xfId="0" applyNumberFormat="1" applyFont="1" applyFill="1" applyBorder="1" applyAlignment="1" applyProtection="1">
      <alignment horizontal="center" vertical="center" wrapText="1"/>
    </xf>
    <xf numFmtId="9" fontId="93" fillId="26" borderId="1" xfId="0" applyNumberFormat="1" applyFont="1" applyFill="1" applyBorder="1" applyAlignment="1">
      <alignment horizontal="left" vertical="center"/>
    </xf>
    <xf numFmtId="0" fontId="93" fillId="26" borderId="1" xfId="0" applyFont="1" applyFill="1" applyBorder="1" applyAlignment="1">
      <alignment horizontal="right" vertical="center"/>
    </xf>
    <xf numFmtId="9" fontId="93" fillId="26" borderId="42" xfId="0" applyNumberFormat="1" applyFont="1" applyFill="1" applyBorder="1" applyAlignment="1" applyProtection="1">
      <alignment horizontal="center" vertical="center" wrapText="1"/>
    </xf>
    <xf numFmtId="9" fontId="12" fillId="23" borderId="11" xfId="0" applyNumberFormat="1" applyFont="1" applyFill="1" applyBorder="1" applyAlignment="1">
      <alignment horizontal="center" vertical="center"/>
    </xf>
    <xf numFmtId="9" fontId="12" fillId="23" borderId="12" xfId="0" applyNumberFormat="1" applyFont="1" applyFill="1" applyBorder="1" applyAlignment="1">
      <alignment horizontal="center" vertical="center"/>
    </xf>
    <xf numFmtId="9" fontId="12" fillId="23" borderId="12" xfId="0" applyNumberFormat="1" applyFont="1" applyFill="1" applyBorder="1" applyAlignment="1">
      <alignment horizontal="left" vertical="center"/>
    </xf>
    <xf numFmtId="9" fontId="12" fillId="23" borderId="13" xfId="0" applyNumberFormat="1" applyFont="1" applyFill="1" applyBorder="1" applyAlignment="1">
      <alignment horizontal="center" vertical="center"/>
    </xf>
    <xf numFmtId="9" fontId="12" fillId="23" borderId="41" xfId="0" applyNumberFormat="1" applyFont="1" applyFill="1" applyBorder="1" applyAlignment="1">
      <alignment horizontal="center" vertical="center"/>
    </xf>
    <xf numFmtId="0" fontId="12" fillId="23" borderId="0" xfId="0" applyNumberFormat="1" applyFont="1" applyFill="1" applyBorder="1" applyAlignment="1">
      <alignment horizontal="center" vertical="center"/>
    </xf>
    <xf numFmtId="9" fontId="12" fillId="23" borderId="0" xfId="0" applyNumberFormat="1" applyFont="1" applyFill="1" applyBorder="1" applyAlignment="1">
      <alignment horizontal="left" vertical="center"/>
    </xf>
    <xf numFmtId="9" fontId="12" fillId="23" borderId="0" xfId="0" applyNumberFormat="1" applyFont="1" applyFill="1" applyBorder="1" applyAlignment="1">
      <alignment horizontal="center" vertical="center"/>
    </xf>
    <xf numFmtId="9" fontId="12" fillId="23" borderId="43" xfId="0" applyNumberFormat="1" applyFont="1" applyFill="1" applyBorder="1" applyAlignment="1">
      <alignment horizontal="center" vertical="center"/>
    </xf>
    <xf numFmtId="9" fontId="59" fillId="16" borderId="0" xfId="1" applyNumberFormat="1" applyFont="1" applyFill="1" applyBorder="1" applyAlignment="1">
      <alignment horizontal="right" vertical="center" wrapText="1"/>
    </xf>
    <xf numFmtId="9" fontId="59" fillId="16" borderId="27" xfId="1" applyNumberFormat="1" applyFont="1" applyFill="1" applyBorder="1" applyAlignment="1">
      <alignment horizontal="right" vertical="center" wrapText="1"/>
    </xf>
    <xf numFmtId="164" fontId="79" fillId="16" borderId="0" xfId="1" applyNumberFormat="1" applyFont="1" applyFill="1" applyBorder="1" applyAlignment="1">
      <alignment horizontal="left" vertical="center" wrapText="1"/>
    </xf>
    <xf numFmtId="0" fontId="59" fillId="16" borderId="0" xfId="1" applyNumberFormat="1" applyFont="1" applyFill="1" applyBorder="1" applyAlignment="1">
      <alignment horizontal="left" vertical="center" wrapText="1"/>
    </xf>
    <xf numFmtId="164" fontId="89" fillId="16" borderId="0" xfId="1" applyNumberFormat="1" applyFont="1" applyFill="1" applyBorder="1" applyAlignment="1">
      <alignment horizontal="left" vertical="center" wrapText="1"/>
    </xf>
    <xf numFmtId="9" fontId="59" fillId="16" borderId="12" xfId="1" applyNumberFormat="1" applyFont="1" applyFill="1" applyBorder="1" applyAlignment="1">
      <alignment horizontal="right" vertical="center" wrapText="1"/>
    </xf>
    <xf numFmtId="164" fontId="89" fillId="16" borderId="12" xfId="1" applyNumberFormat="1" applyFont="1" applyFill="1" applyBorder="1" applyAlignment="1">
      <alignment horizontal="left" vertical="center" wrapText="1"/>
    </xf>
    <xf numFmtId="9" fontId="7" fillId="16" borderId="55" xfId="1" applyNumberFormat="1" applyFont="1" applyFill="1" applyBorder="1" applyAlignment="1">
      <alignment vertical="center"/>
    </xf>
    <xf numFmtId="164" fontId="59" fillId="16" borderId="55" xfId="1" applyNumberFormat="1" applyFont="1" applyFill="1" applyBorder="1" applyAlignment="1">
      <alignment horizontal="left" vertical="center" wrapText="1"/>
    </xf>
    <xf numFmtId="164" fontId="89" fillId="16" borderId="55" xfId="1" applyNumberFormat="1" applyFont="1" applyFill="1" applyBorder="1" applyAlignment="1">
      <alignment horizontal="left" vertical="center" wrapText="1"/>
    </xf>
    <xf numFmtId="0" fontId="87" fillId="8" borderId="0" xfId="0" applyFont="1" applyFill="1" applyBorder="1"/>
    <xf numFmtId="0" fontId="65" fillId="8" borderId="0" xfId="0" applyFont="1" applyFill="1" applyBorder="1" applyAlignment="1">
      <alignment vertical="center"/>
    </xf>
    <xf numFmtId="49" fontId="7" fillId="16" borderId="56" xfId="1" applyNumberFormat="1" applyFont="1" applyFill="1" applyBorder="1" applyAlignment="1">
      <alignment vertical="center"/>
    </xf>
    <xf numFmtId="0" fontId="59" fillId="16" borderId="27" xfId="1" applyNumberFormat="1" applyFont="1" applyFill="1" applyBorder="1" applyAlignment="1">
      <alignment horizontal="left" vertical="center" wrapText="1" indent="1"/>
    </xf>
    <xf numFmtId="0" fontId="94" fillId="8" borderId="0" xfId="0" applyNumberFormat="1" applyFont="1" applyFill="1" applyBorder="1" applyAlignment="1" applyProtection="1">
      <alignment vertical="center" wrapText="1"/>
    </xf>
    <xf numFmtId="0" fontId="90" fillId="16" borderId="41" xfId="0" applyFont="1" applyFill="1" applyBorder="1" applyAlignment="1">
      <alignment vertical="top"/>
    </xf>
    <xf numFmtId="0" fontId="90" fillId="16" borderId="0" xfId="0" applyFont="1" applyFill="1" applyBorder="1" applyAlignment="1">
      <alignment vertical="top"/>
    </xf>
    <xf numFmtId="0" fontId="12" fillId="23" borderId="12" xfId="0" applyNumberFormat="1" applyFont="1" applyFill="1" applyBorder="1" applyAlignment="1">
      <alignment horizontal="center" vertical="center"/>
    </xf>
    <xf numFmtId="0" fontId="64" fillId="25" borderId="29" xfId="0" applyNumberFormat="1" applyFont="1" applyFill="1" applyBorder="1" applyAlignment="1">
      <alignment horizontal="center" vertical="center"/>
    </xf>
    <xf numFmtId="0" fontId="39" fillId="2" borderId="25" xfId="0" applyFont="1" applyFill="1" applyBorder="1" applyAlignment="1" applyProtection="1">
      <alignment horizontal="center" vertical="center" wrapText="1"/>
      <protection locked="0"/>
    </xf>
    <xf numFmtId="0" fontId="7" fillId="9" borderId="11" xfId="0" applyFont="1" applyFill="1" applyBorder="1" applyAlignment="1" applyProtection="1">
      <alignment vertical="center"/>
      <protection hidden="1"/>
    </xf>
    <xf numFmtId="0" fontId="7" fillId="9" borderId="12" xfId="0" applyFont="1" applyFill="1" applyBorder="1" applyAlignment="1" applyProtection="1">
      <alignment vertical="center"/>
      <protection hidden="1"/>
    </xf>
    <xf numFmtId="0" fontId="7" fillId="9" borderId="13" xfId="0" applyFont="1" applyFill="1" applyBorder="1" applyAlignment="1" applyProtection="1">
      <alignment horizontal="center" vertical="center"/>
      <protection hidden="1"/>
    </xf>
    <xf numFmtId="1" fontId="7" fillId="9" borderId="9" xfId="0" applyNumberFormat="1" applyFont="1" applyFill="1" applyBorder="1" applyAlignment="1" applyProtection="1">
      <alignment horizontal="center" vertical="center"/>
      <protection hidden="1"/>
    </xf>
    <xf numFmtId="0" fontId="7" fillId="9" borderId="9" xfId="0" applyFont="1" applyFill="1" applyBorder="1" applyAlignment="1" applyProtection="1">
      <alignment horizontal="center" vertical="center" wrapText="1"/>
      <protection hidden="1"/>
    </xf>
    <xf numFmtId="0" fontId="0" fillId="0" borderId="0" xfId="0" applyProtection="1">
      <protection hidden="1"/>
    </xf>
    <xf numFmtId="0" fontId="7" fillId="0" borderId="9" xfId="0" applyFont="1" applyBorder="1" applyAlignment="1" applyProtection="1">
      <alignment horizontal="left" vertical="center" indent="1"/>
      <protection hidden="1"/>
    </xf>
    <xf numFmtId="0" fontId="7" fillId="0" borderId="9" xfId="0" applyFont="1" applyBorder="1" applyAlignment="1" applyProtection="1">
      <alignment vertical="center" wrapText="1"/>
      <protection hidden="1"/>
    </xf>
    <xf numFmtId="9" fontId="7" fillId="0" borderId="9" xfId="0" applyNumberFormat="1" applyFont="1" applyBorder="1" applyAlignment="1" applyProtection="1">
      <alignment horizontal="center" vertical="center"/>
      <protection hidden="1"/>
    </xf>
    <xf numFmtId="0" fontId="7" fillId="0" borderId="9" xfId="0" applyFont="1" applyFill="1" applyBorder="1" applyAlignment="1" applyProtection="1">
      <alignment horizontal="center" vertical="center"/>
      <protection hidden="1"/>
    </xf>
    <xf numFmtId="0" fontId="48" fillId="0" borderId="9" xfId="0" applyFont="1" applyBorder="1" applyAlignment="1" applyProtection="1">
      <alignment horizontal="center" vertical="center"/>
      <protection hidden="1"/>
    </xf>
    <xf numFmtId="49" fontId="7" fillId="0" borderId="9" xfId="0" applyNumberFormat="1" applyFont="1" applyBorder="1" applyAlignment="1" applyProtection="1">
      <alignment horizontal="left" vertical="center" indent="1"/>
      <protection hidden="1"/>
    </xf>
    <xf numFmtId="9" fontId="7" fillId="0" borderId="9" xfId="0" applyNumberFormat="1" applyFont="1" applyBorder="1" applyAlignment="1" applyProtection="1">
      <alignment vertical="center" wrapText="1"/>
      <protection hidden="1"/>
    </xf>
    <xf numFmtId="49" fontId="7" fillId="0" borderId="0" xfId="0" applyNumberFormat="1" applyFont="1" applyBorder="1" applyAlignment="1" applyProtection="1">
      <alignment horizontal="left" vertical="center" indent="1"/>
      <protection hidden="1"/>
    </xf>
    <xf numFmtId="0" fontId="59" fillId="8" borderId="18" xfId="0" applyFont="1" applyFill="1" applyBorder="1" applyAlignment="1" applyProtection="1">
      <alignment vertical="center" wrapText="1"/>
      <protection hidden="1"/>
    </xf>
    <xf numFmtId="9" fontId="59" fillId="8" borderId="21" xfId="0" applyNumberFormat="1" applyFont="1" applyFill="1" applyBorder="1" applyAlignment="1" applyProtection="1">
      <alignment horizontal="center" vertical="center" wrapText="1"/>
      <protection hidden="1"/>
    </xf>
    <xf numFmtId="49" fontId="7" fillId="0" borderId="0" xfId="0" applyNumberFormat="1" applyFont="1" applyBorder="1" applyAlignment="1" applyProtection="1">
      <alignment vertical="center"/>
      <protection hidden="1"/>
    </xf>
    <xf numFmtId="0" fontId="7" fillId="0" borderId="0" xfId="0" applyFont="1" applyBorder="1" applyAlignment="1" applyProtection="1">
      <alignment vertical="center" wrapText="1"/>
      <protection hidden="1"/>
    </xf>
    <xf numFmtId="0" fontId="0" fillId="0" borderId="0" xfId="0" applyAlignment="1" applyProtection="1">
      <alignment horizontal="center"/>
      <protection hidden="1"/>
    </xf>
    <xf numFmtId="0" fontId="48" fillId="0" borderId="0" xfId="0" applyFont="1" applyAlignment="1" applyProtection="1">
      <alignment vertical="center"/>
      <protection hidden="1"/>
    </xf>
    <xf numFmtId="0" fontId="7" fillId="9" borderId="9" xfId="0" applyFont="1" applyFill="1" applyBorder="1" applyAlignment="1" applyProtection="1">
      <alignment horizontal="center" vertical="center"/>
      <protection hidden="1"/>
    </xf>
    <xf numFmtId="0" fontId="52" fillId="0" borderId="9" xfId="0" applyFont="1" applyBorder="1" applyAlignment="1" applyProtection="1">
      <alignment horizontal="left" vertical="center" indent="1"/>
      <protection hidden="1"/>
    </xf>
    <xf numFmtId="0" fontId="7" fillId="0" borderId="9" xfId="0" applyNumberFormat="1" applyFont="1" applyBorder="1" applyAlignment="1" applyProtection="1">
      <alignment vertical="center" wrapText="1"/>
      <protection hidden="1"/>
    </xf>
    <xf numFmtId="9" fontId="7" fillId="0" borderId="15" xfId="0" applyNumberFormat="1" applyFont="1" applyBorder="1" applyAlignment="1" applyProtection="1">
      <alignment horizontal="center" vertical="center"/>
      <protection hidden="1"/>
    </xf>
    <xf numFmtId="0" fontId="48" fillId="9" borderId="9" xfId="0" applyFont="1" applyFill="1" applyBorder="1" applyAlignment="1" applyProtection="1">
      <alignment horizontal="center" vertical="center"/>
      <protection hidden="1"/>
    </xf>
    <xf numFmtId="49" fontId="7" fillId="0" borderId="9" xfId="0" applyNumberFormat="1" applyFont="1" applyBorder="1" applyAlignment="1" applyProtection="1">
      <alignment vertical="center" wrapText="1"/>
      <protection hidden="1"/>
    </xf>
    <xf numFmtId="0" fontId="7" fillId="2" borderId="9" xfId="0" applyFont="1" applyFill="1" applyBorder="1" applyAlignment="1" applyProtection="1">
      <alignment horizontal="center" vertical="center"/>
      <protection hidden="1"/>
    </xf>
    <xf numFmtId="0" fontId="5" fillId="0" borderId="17" xfId="0" applyFont="1" applyBorder="1" applyAlignment="1" applyProtection="1">
      <alignment horizontal="left" vertical="center" wrapText="1"/>
      <protection hidden="1"/>
    </xf>
    <xf numFmtId="0" fontId="48" fillId="0" borderId="0" xfId="0" applyFont="1" applyBorder="1" applyAlignment="1" applyProtection="1">
      <alignment horizontal="center" vertical="center"/>
      <protection hidden="1"/>
    </xf>
    <xf numFmtId="9" fontId="7" fillId="0" borderId="0" xfId="0" applyNumberFormat="1" applyFont="1" applyBorder="1" applyAlignment="1" applyProtection="1">
      <alignment horizontal="center" vertical="center"/>
      <protection hidden="1"/>
    </xf>
    <xf numFmtId="0" fontId="0" fillId="0" borderId="0" xfId="0" applyBorder="1" applyAlignment="1" applyProtection="1">
      <alignment horizontal="center"/>
      <protection hidden="1"/>
    </xf>
    <xf numFmtId="0" fontId="48" fillId="0" borderId="0" xfId="0" applyFont="1" applyBorder="1" applyAlignment="1" applyProtection="1">
      <alignment vertical="center"/>
      <protection hidden="1"/>
    </xf>
    <xf numFmtId="0" fontId="7" fillId="8" borderId="19" xfId="0" applyFont="1" applyFill="1" applyBorder="1" applyAlignment="1" applyProtection="1">
      <alignment horizontal="center" vertical="center"/>
      <protection hidden="1"/>
    </xf>
    <xf numFmtId="49" fontId="52" fillId="8" borderId="19" xfId="0" applyNumberFormat="1" applyFont="1" applyFill="1" applyBorder="1" applyAlignment="1" applyProtection="1">
      <alignment horizontal="left" vertical="center"/>
      <protection hidden="1"/>
    </xf>
    <xf numFmtId="0" fontId="0" fillId="8" borderId="0" xfId="0" applyFill="1" applyBorder="1" applyAlignment="1" applyProtection="1">
      <alignment horizontal="center"/>
      <protection hidden="1"/>
    </xf>
    <xf numFmtId="0" fontId="48" fillId="8" borderId="0" xfId="0" applyFont="1" applyFill="1" applyBorder="1" applyAlignment="1" applyProtection="1">
      <alignment vertical="center"/>
      <protection hidden="1"/>
    </xf>
    <xf numFmtId="0" fontId="0" fillId="8" borderId="0" xfId="0" applyFill="1" applyAlignment="1" applyProtection="1">
      <alignment horizontal="center"/>
      <protection hidden="1"/>
    </xf>
    <xf numFmtId="0" fontId="0" fillId="8" borderId="0" xfId="0" applyFill="1" applyProtection="1">
      <protection hidden="1"/>
    </xf>
    <xf numFmtId="9" fontId="7" fillId="0" borderId="20" xfId="0" applyNumberFormat="1" applyFont="1" applyBorder="1" applyAlignment="1" applyProtection="1">
      <alignment horizontal="center" vertical="center"/>
      <protection hidden="1"/>
    </xf>
    <xf numFmtId="49" fontId="52" fillId="0" borderId="20" xfId="0" applyNumberFormat="1" applyFont="1" applyBorder="1" applyAlignment="1" applyProtection="1">
      <alignment horizontal="left" vertical="center" indent="1"/>
      <protection hidden="1"/>
    </xf>
    <xf numFmtId="49" fontId="52" fillId="0" borderId="9" xfId="0" applyNumberFormat="1" applyFont="1" applyBorder="1" applyAlignment="1" applyProtection="1">
      <alignment horizontal="left" vertical="center" indent="1"/>
      <protection hidden="1"/>
    </xf>
    <xf numFmtId="9" fontId="0" fillId="0" borderId="0" xfId="0" applyNumberFormat="1" applyAlignment="1" applyProtection="1">
      <alignment horizontal="center"/>
      <protection hidden="1"/>
    </xf>
    <xf numFmtId="0" fontId="6" fillId="9" borderId="0" xfId="0" applyFont="1" applyFill="1" applyBorder="1" applyAlignment="1" applyProtection="1">
      <alignment horizontal="left" vertical="center"/>
      <protection hidden="1"/>
    </xf>
    <xf numFmtId="9" fontId="7" fillId="9" borderId="0"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9" fontId="6" fillId="0" borderId="0" xfId="0" applyNumberFormat="1" applyFont="1" applyFill="1" applyBorder="1" applyAlignment="1" applyProtection="1">
      <alignment horizontal="center" vertical="center"/>
      <protection hidden="1"/>
    </xf>
    <xf numFmtId="9" fontId="7" fillId="0" borderId="0" xfId="0" applyNumberFormat="1" applyFont="1" applyFill="1" applyBorder="1" applyAlignment="1" applyProtection="1">
      <alignment horizontal="center" vertical="center"/>
      <protection hidden="1"/>
    </xf>
    <xf numFmtId="9" fontId="0" fillId="0" borderId="0" xfId="0" applyNumberFormat="1" applyAlignment="1" applyProtection="1">
      <alignment horizontal="center" vertical="center"/>
      <protection hidden="1"/>
    </xf>
    <xf numFmtId="9" fontId="7" fillId="0" borderId="0" xfId="0" applyNumberFormat="1" applyFont="1" applyFill="1" applyBorder="1" applyAlignment="1" applyProtection="1">
      <alignment vertical="center"/>
      <protection hidden="1"/>
    </xf>
    <xf numFmtId="0" fontId="40" fillId="2" borderId="0" xfId="3" applyFont="1" applyFill="1" applyBorder="1" applyAlignment="1">
      <alignment horizontal="center" vertical="center"/>
    </xf>
    <xf numFmtId="0" fontId="63" fillId="10" borderId="11" xfId="1" applyFont="1" applyFill="1" applyBorder="1" applyAlignment="1">
      <alignment horizontal="right" vertical="center"/>
    </xf>
    <xf numFmtId="0" fontId="63" fillId="10" borderId="12" xfId="1" applyFont="1" applyFill="1" applyBorder="1" applyAlignment="1">
      <alignment horizontal="right" vertical="center"/>
    </xf>
    <xf numFmtId="0" fontId="67" fillId="24" borderId="12" xfId="1" applyNumberFormat="1" applyFont="1" applyFill="1" applyBorder="1" applyAlignment="1" applyProtection="1">
      <alignment horizontal="left" vertical="center" indent="1"/>
      <protection locked="0"/>
    </xf>
    <xf numFmtId="0" fontId="67" fillId="24" borderId="13" xfId="1" applyNumberFormat="1" applyFont="1" applyFill="1" applyBorder="1" applyAlignment="1" applyProtection="1">
      <alignment horizontal="left" vertical="center" indent="1"/>
      <protection locked="0"/>
    </xf>
    <xf numFmtId="0" fontId="70" fillId="10" borderId="55" xfId="1" applyFont="1" applyFill="1" applyBorder="1" applyAlignment="1">
      <alignment horizontal="center" vertical="center" wrapText="1"/>
    </xf>
    <xf numFmtId="0" fontId="70" fillId="10" borderId="56" xfId="1" applyFont="1" applyFill="1" applyBorder="1" applyAlignment="1">
      <alignment horizontal="center" vertical="center" wrapText="1"/>
    </xf>
    <xf numFmtId="0" fontId="12" fillId="10" borderId="12" xfId="1" applyFont="1" applyFill="1" applyBorder="1" applyAlignment="1">
      <alignment horizontal="center" vertical="center"/>
    </xf>
    <xf numFmtId="0" fontId="12" fillId="10" borderId="13" xfId="1" applyFont="1" applyFill="1" applyBorder="1" applyAlignment="1">
      <alignment horizontal="center" vertical="center"/>
    </xf>
    <xf numFmtId="0" fontId="63" fillId="10" borderId="50" xfId="1" applyFont="1" applyFill="1" applyBorder="1" applyAlignment="1">
      <alignment horizontal="right" vertical="center" wrapText="1"/>
    </xf>
    <xf numFmtId="0" fontId="63" fillId="10" borderId="0" xfId="1" applyFont="1" applyFill="1" applyBorder="1" applyAlignment="1">
      <alignment horizontal="right" vertical="center" wrapText="1"/>
    </xf>
    <xf numFmtId="0" fontId="67" fillId="24" borderId="0" xfId="1" applyNumberFormat="1" applyFont="1" applyFill="1" applyBorder="1" applyAlignment="1" applyProtection="1">
      <alignment horizontal="left" vertical="center" indent="1"/>
      <protection locked="0"/>
    </xf>
    <xf numFmtId="0" fontId="67" fillId="24" borderId="71" xfId="1" applyNumberFormat="1" applyFont="1" applyFill="1" applyBorder="1" applyAlignment="1" applyProtection="1">
      <alignment horizontal="left" vertical="center" indent="1"/>
      <protection locked="0"/>
    </xf>
    <xf numFmtId="0" fontId="63" fillId="10" borderId="54" xfId="1" applyFont="1" applyFill="1" applyBorder="1" applyAlignment="1">
      <alignment horizontal="right" vertical="center"/>
    </xf>
    <xf numFmtId="0" fontId="63" fillId="10" borderId="55" xfId="1" applyFont="1" applyFill="1" applyBorder="1" applyAlignment="1">
      <alignment horizontal="right" vertical="center"/>
    </xf>
    <xf numFmtId="0" fontId="84" fillId="8" borderId="55" xfId="2" applyFont="1" applyFill="1" applyBorder="1" applyAlignment="1" applyProtection="1">
      <alignment horizontal="left" vertical="center" indent="1"/>
      <protection locked="0"/>
    </xf>
    <xf numFmtId="0" fontId="66" fillId="8" borderId="55" xfId="0" applyFont="1" applyFill="1" applyBorder="1" applyAlignment="1" applyProtection="1">
      <alignment horizontal="left" vertical="center" indent="1"/>
      <protection locked="0"/>
    </xf>
    <xf numFmtId="49" fontId="67" fillId="8" borderId="55" xfId="1" applyNumberFormat="1" applyFont="1" applyFill="1" applyBorder="1" applyAlignment="1" applyProtection="1">
      <alignment vertical="center"/>
      <protection locked="0"/>
    </xf>
    <xf numFmtId="49" fontId="67" fillId="8" borderId="56" xfId="1" applyNumberFormat="1" applyFont="1" applyFill="1" applyBorder="1" applyAlignment="1" applyProtection="1">
      <alignment vertical="center"/>
      <protection locked="0"/>
    </xf>
    <xf numFmtId="0" fontId="6" fillId="26" borderId="24" xfId="1" applyFont="1" applyFill="1" applyBorder="1" applyAlignment="1">
      <alignment horizontal="center" vertical="center"/>
    </xf>
    <xf numFmtId="0" fontId="6" fillId="26" borderId="25" xfId="1" applyFont="1" applyFill="1" applyBorder="1" applyAlignment="1">
      <alignment horizontal="center" vertical="center"/>
    </xf>
    <xf numFmtId="0" fontId="6" fillId="26" borderId="26" xfId="1" applyFont="1" applyFill="1" applyBorder="1" applyAlignment="1">
      <alignment horizontal="center" vertical="center"/>
    </xf>
    <xf numFmtId="20" fontId="7" fillId="12" borderId="27" xfId="1" applyNumberFormat="1" applyFont="1" applyFill="1" applyBorder="1" applyAlignment="1">
      <alignment horizontal="left" vertical="center" wrapText="1" indent="1"/>
    </xf>
    <xf numFmtId="20" fontId="7" fillId="12" borderId="0" xfId="1" applyNumberFormat="1" applyFont="1" applyFill="1" applyBorder="1" applyAlignment="1">
      <alignment horizontal="left" vertical="center" wrapText="1" indent="1"/>
    </xf>
    <xf numFmtId="20" fontId="7" fillId="12" borderId="28" xfId="1" applyNumberFormat="1" applyFont="1" applyFill="1" applyBorder="1" applyAlignment="1">
      <alignment horizontal="left" vertical="center" wrapText="1" indent="1"/>
    </xf>
    <xf numFmtId="0" fontId="79" fillId="11" borderId="95" xfId="1" applyFont="1" applyFill="1" applyBorder="1" applyAlignment="1">
      <alignment horizontal="center" vertical="center" wrapText="1"/>
    </xf>
    <xf numFmtId="0" fontId="59" fillId="11" borderId="96" xfId="1" applyFont="1" applyFill="1" applyBorder="1" applyAlignment="1">
      <alignment horizontal="center" vertical="center"/>
    </xf>
    <xf numFmtId="0" fontId="59" fillId="11" borderId="97" xfId="1" applyFont="1" applyFill="1" applyBorder="1" applyAlignment="1">
      <alignment horizontal="center" vertical="center"/>
    </xf>
    <xf numFmtId="0" fontId="73" fillId="17" borderId="95" xfId="1" applyFont="1" applyFill="1" applyBorder="1" applyAlignment="1">
      <alignment horizontal="center" vertical="center" wrapText="1"/>
    </xf>
    <xf numFmtId="0" fontId="73" fillId="17" borderId="96" xfId="1" applyFont="1" applyFill="1" applyBorder="1" applyAlignment="1">
      <alignment horizontal="center" vertical="center" wrapText="1"/>
    </xf>
    <xf numFmtId="0" fontId="73" fillId="17" borderId="97" xfId="1" applyFont="1" applyFill="1" applyBorder="1" applyAlignment="1">
      <alignment horizontal="center" vertical="center" wrapText="1"/>
    </xf>
    <xf numFmtId="20" fontId="6" fillId="12" borderId="0" xfId="1" applyNumberFormat="1" applyFont="1" applyFill="1" applyBorder="1" applyAlignment="1">
      <alignment horizontal="center" vertical="center" wrapText="1"/>
    </xf>
    <xf numFmtId="20" fontId="7" fillId="12" borderId="28" xfId="1" applyNumberFormat="1" applyFont="1" applyFill="1" applyBorder="1" applyAlignment="1">
      <alignment horizontal="center" vertical="center" wrapText="1"/>
    </xf>
    <xf numFmtId="0" fontId="91" fillId="12" borderId="27" xfId="1" applyFont="1" applyFill="1" applyBorder="1" applyAlignment="1">
      <alignment horizontal="left" vertical="center" wrapText="1"/>
    </xf>
    <xf numFmtId="0" fontId="91" fillId="12" borderId="0" xfId="1" applyFont="1" applyFill="1" applyBorder="1" applyAlignment="1">
      <alignment horizontal="left" vertical="center" wrapText="1"/>
    </xf>
    <xf numFmtId="20" fontId="26" fillId="12" borderId="27" xfId="1" applyNumberFormat="1" applyFont="1" applyFill="1" applyBorder="1" applyAlignment="1">
      <alignment horizontal="left" vertical="center" wrapText="1" indent="1"/>
    </xf>
    <xf numFmtId="20" fontId="26" fillId="12" borderId="0" xfId="1" applyNumberFormat="1" applyFont="1" applyFill="1" applyBorder="1" applyAlignment="1">
      <alignment horizontal="left" vertical="center" wrapText="1" indent="1"/>
    </xf>
    <xf numFmtId="20" fontId="26" fillId="12" borderId="28" xfId="1" applyNumberFormat="1" applyFont="1" applyFill="1" applyBorder="1" applyAlignment="1">
      <alignment horizontal="left" vertical="center" wrapText="1" indent="1"/>
    </xf>
    <xf numFmtId="0" fontId="81" fillId="11" borderId="23" xfId="1" applyFont="1" applyFill="1" applyBorder="1" applyAlignment="1" applyProtection="1">
      <alignment horizontal="center" vertical="center" wrapText="1"/>
    </xf>
    <xf numFmtId="0" fontId="82" fillId="11" borderId="23" xfId="1" applyFont="1" applyFill="1" applyBorder="1" applyAlignment="1" applyProtection="1">
      <alignment horizontal="center" vertical="center" wrapText="1"/>
    </xf>
    <xf numFmtId="0" fontId="76" fillId="17" borderId="23" xfId="1" applyFont="1" applyFill="1" applyBorder="1" applyAlignment="1" applyProtection="1">
      <alignment horizontal="center" vertical="center" wrapText="1"/>
    </xf>
    <xf numFmtId="0" fontId="46" fillId="11" borderId="22" xfId="1" applyFont="1" applyFill="1" applyBorder="1" applyAlignment="1" applyProtection="1">
      <alignment horizontal="left" vertical="center" wrapText="1" indent="1"/>
    </xf>
    <xf numFmtId="49" fontId="77" fillId="17" borderId="22" xfId="1" applyNumberFormat="1" applyFont="1" applyFill="1" applyBorder="1" applyAlignment="1" applyProtection="1">
      <alignment horizontal="left" vertical="center" wrapText="1" indent="1"/>
    </xf>
    <xf numFmtId="0" fontId="47" fillId="16" borderId="79" xfId="3" applyFont="1" applyFill="1" applyBorder="1" applyAlignment="1">
      <alignment horizontal="center" vertical="center" wrapText="1"/>
    </xf>
    <xf numFmtId="0" fontId="47" fillId="16" borderId="80" xfId="3" applyFont="1" applyFill="1" applyBorder="1" applyAlignment="1">
      <alignment horizontal="center" vertical="center"/>
    </xf>
    <xf numFmtId="0" fontId="47" fillId="16" borderId="81" xfId="3" applyFont="1" applyFill="1" applyBorder="1" applyAlignment="1">
      <alignment horizontal="center" vertical="center"/>
    </xf>
    <xf numFmtId="0" fontId="46" fillId="11" borderId="24" xfId="0" applyFont="1" applyFill="1" applyBorder="1" applyAlignment="1">
      <alignment horizontal="left" vertical="center" wrapText="1" indent="1"/>
    </xf>
    <xf numFmtId="0" fontId="46" fillId="11" borderId="26" xfId="0" applyFont="1" applyFill="1" applyBorder="1" applyAlignment="1">
      <alignment horizontal="left" vertical="center" wrapText="1" indent="1"/>
    </xf>
    <xf numFmtId="49" fontId="77" fillId="17" borderId="78" xfId="1" applyNumberFormat="1" applyFont="1" applyFill="1" applyBorder="1" applyAlignment="1" applyProtection="1">
      <alignment horizontal="left" vertical="center" wrapText="1" indent="1"/>
    </xf>
    <xf numFmtId="0" fontId="94" fillId="8" borderId="0" xfId="0" applyNumberFormat="1" applyFont="1" applyFill="1" applyBorder="1" applyAlignment="1" applyProtection="1">
      <alignment horizontal="left" vertical="center" indent="1"/>
    </xf>
    <xf numFmtId="0" fontId="94" fillId="8" borderId="0" xfId="0" applyNumberFormat="1" applyFont="1" applyFill="1" applyBorder="1" applyAlignment="1" applyProtection="1">
      <alignment horizontal="center" vertical="top" wrapText="1"/>
      <protection locked="0"/>
    </xf>
    <xf numFmtId="0" fontId="94" fillId="8" borderId="71" xfId="0" applyNumberFormat="1" applyFont="1" applyFill="1" applyBorder="1" applyAlignment="1" applyProtection="1">
      <alignment horizontal="center" vertical="top" wrapText="1"/>
      <protection locked="0"/>
    </xf>
    <xf numFmtId="9" fontId="12" fillId="25" borderId="12" xfId="0" applyNumberFormat="1" applyFont="1" applyFill="1" applyBorder="1" applyAlignment="1">
      <alignment horizontal="center" vertical="center"/>
    </xf>
    <xf numFmtId="9" fontId="12" fillId="25" borderId="13" xfId="0" applyNumberFormat="1" applyFont="1" applyFill="1" applyBorder="1" applyAlignment="1">
      <alignment horizontal="center" vertical="center"/>
    </xf>
    <xf numFmtId="9" fontId="37" fillId="5" borderId="30" xfId="0" applyNumberFormat="1" applyFont="1" applyFill="1" applyBorder="1" applyAlignment="1" applyProtection="1">
      <alignment horizontal="center" vertical="center" wrapText="1"/>
    </xf>
    <xf numFmtId="9" fontId="37" fillId="5" borderId="31" xfId="0" applyNumberFormat="1" applyFont="1" applyFill="1" applyBorder="1" applyAlignment="1" applyProtection="1">
      <alignment horizontal="center" vertical="center" wrapText="1"/>
    </xf>
    <xf numFmtId="0" fontId="42" fillId="14" borderId="41" xfId="1" applyFont="1" applyFill="1" applyBorder="1" applyAlignment="1">
      <alignment horizontal="center" vertical="center" wrapText="1"/>
    </xf>
    <xf numFmtId="0" fontId="42" fillId="14" borderId="0" xfId="1" applyFont="1" applyFill="1" applyBorder="1" applyAlignment="1">
      <alignment horizontal="center" vertical="center" wrapText="1"/>
    </xf>
    <xf numFmtId="0" fontId="65" fillId="25" borderId="50" xfId="0" applyFont="1" applyFill="1" applyBorder="1" applyAlignment="1" applyProtection="1">
      <alignment horizontal="right" vertical="top"/>
    </xf>
    <xf numFmtId="0" fontId="65" fillId="25" borderId="0" xfId="0" applyFont="1" applyFill="1" applyBorder="1" applyAlignment="1" applyProtection="1">
      <alignment horizontal="right" vertical="top"/>
    </xf>
    <xf numFmtId="0" fontId="65" fillId="25" borderId="50" xfId="0" applyFont="1" applyFill="1" applyBorder="1" applyAlignment="1" applyProtection="1">
      <alignment horizontal="right" vertical="center"/>
    </xf>
    <xf numFmtId="0" fontId="65" fillId="25" borderId="0" xfId="0" applyFont="1" applyFill="1" applyBorder="1" applyAlignment="1" applyProtection="1">
      <alignment horizontal="right" vertical="center"/>
    </xf>
    <xf numFmtId="0" fontId="9" fillId="25" borderId="50" xfId="0" applyFont="1" applyFill="1" applyBorder="1" applyAlignment="1">
      <alignment horizontal="right" vertical="center"/>
    </xf>
    <xf numFmtId="0" fontId="9" fillId="25" borderId="0" xfId="0" applyFont="1" applyFill="1" applyBorder="1" applyAlignment="1">
      <alignment horizontal="right" vertical="center"/>
    </xf>
    <xf numFmtId="9" fontId="9" fillId="25" borderId="0" xfId="0" quotePrefix="1" applyNumberFormat="1" applyFont="1" applyFill="1" applyBorder="1" applyAlignment="1">
      <alignment horizontal="left" vertical="center" wrapText="1" indent="1"/>
    </xf>
    <xf numFmtId="0" fontId="9" fillId="25" borderId="0" xfId="0" applyNumberFormat="1" applyFont="1" applyFill="1" applyBorder="1" applyAlignment="1">
      <alignment horizontal="left" vertical="center" indent="1"/>
    </xf>
    <xf numFmtId="0" fontId="9" fillId="25" borderId="71" xfId="0" applyNumberFormat="1" applyFont="1" applyFill="1" applyBorder="1" applyAlignment="1">
      <alignment horizontal="left" vertical="center" indent="1"/>
    </xf>
    <xf numFmtId="9" fontId="64" fillId="25" borderId="50" xfId="0" applyNumberFormat="1" applyFont="1" applyFill="1" applyBorder="1" applyAlignment="1" applyProtection="1">
      <alignment horizontal="right" vertical="center" wrapText="1"/>
    </xf>
    <xf numFmtId="9" fontId="64" fillId="25" borderId="0" xfId="0" applyNumberFormat="1" applyFont="1" applyFill="1" applyBorder="1" applyAlignment="1" applyProtection="1">
      <alignment horizontal="right" vertical="center" wrapText="1"/>
    </xf>
    <xf numFmtId="165" fontId="94" fillId="8" borderId="0" xfId="0" applyNumberFormat="1" applyFont="1" applyFill="1" applyBorder="1" applyAlignment="1" applyProtection="1">
      <alignment horizontal="left" vertical="center" wrapText="1" indent="1" shrinkToFit="1"/>
    </xf>
    <xf numFmtId="0" fontId="94" fillId="8" borderId="0" xfId="0" applyNumberFormat="1" applyFont="1" applyFill="1" applyBorder="1" applyAlignment="1" applyProtection="1">
      <alignment horizontal="left" vertical="center" wrapText="1" shrinkToFit="1"/>
    </xf>
    <xf numFmtId="0" fontId="65" fillId="25" borderId="54" xfId="0" applyFont="1" applyFill="1" applyBorder="1" applyAlignment="1" applyProtection="1">
      <alignment horizontal="right" vertical="center"/>
    </xf>
    <xf numFmtId="0" fontId="65" fillId="25" borderId="55" xfId="0" applyFont="1" applyFill="1" applyBorder="1" applyAlignment="1" applyProtection="1">
      <alignment horizontal="right" vertical="center"/>
    </xf>
    <xf numFmtId="9" fontId="45" fillId="25" borderId="25" xfId="0" applyNumberFormat="1" applyFont="1" applyFill="1" applyBorder="1" applyAlignment="1" applyProtection="1">
      <alignment horizontal="center" vertical="center" wrapText="1"/>
    </xf>
    <xf numFmtId="0" fontId="94" fillId="8" borderId="55" xfId="0" applyNumberFormat="1" applyFont="1" applyFill="1" applyBorder="1" applyAlignment="1" applyProtection="1">
      <alignment horizontal="left" vertical="center" wrapText="1" indent="1"/>
    </xf>
    <xf numFmtId="0" fontId="94" fillId="8" borderId="56" xfId="0" applyNumberFormat="1" applyFont="1" applyFill="1" applyBorder="1" applyAlignment="1" applyProtection="1">
      <alignment horizontal="left" vertical="center" wrapText="1" indent="1"/>
    </xf>
    <xf numFmtId="9" fontId="45" fillId="25" borderId="30" xfId="0" applyNumberFormat="1" applyFont="1" applyFill="1" applyBorder="1" applyAlignment="1" applyProtection="1">
      <alignment horizontal="center" vertical="center" wrapText="1"/>
    </xf>
    <xf numFmtId="9" fontId="45" fillId="25" borderId="31" xfId="0" applyNumberFormat="1" applyFont="1" applyFill="1" applyBorder="1" applyAlignment="1" applyProtection="1">
      <alignment horizontal="center" vertical="center" wrapText="1"/>
    </xf>
    <xf numFmtId="9" fontId="37" fillId="19" borderId="30" xfId="0" applyNumberFormat="1" applyFont="1" applyFill="1" applyBorder="1" applyAlignment="1" applyProtection="1">
      <alignment horizontal="center" vertical="center" wrapText="1"/>
    </xf>
    <xf numFmtId="9" fontId="37" fillId="19" borderId="31" xfId="0" applyNumberFormat="1" applyFont="1" applyFill="1" applyBorder="1" applyAlignment="1" applyProtection="1">
      <alignment horizontal="center" vertical="center" wrapText="1"/>
    </xf>
    <xf numFmtId="9" fontId="59" fillId="16" borderId="27" xfId="1" applyNumberFormat="1" applyFont="1" applyFill="1" applyBorder="1" applyAlignment="1">
      <alignment horizontal="center" vertical="center" wrapText="1"/>
    </xf>
    <xf numFmtId="9" fontId="59" fillId="16" borderId="0" xfId="1" applyNumberFormat="1" applyFont="1" applyFill="1" applyBorder="1" applyAlignment="1">
      <alignment horizontal="center" vertical="center" wrapText="1"/>
    </xf>
    <xf numFmtId="9" fontId="4" fillId="3" borderId="38" xfId="0" applyNumberFormat="1" applyFont="1" applyFill="1" applyBorder="1" applyAlignment="1">
      <alignment horizontal="center" vertical="center"/>
    </xf>
    <xf numFmtId="9" fontId="4" fillId="3" borderId="39" xfId="0" applyNumberFormat="1" applyFont="1" applyFill="1" applyBorder="1" applyAlignment="1">
      <alignment horizontal="center" vertical="center"/>
    </xf>
    <xf numFmtId="9" fontId="59" fillId="16" borderId="27" xfId="0" applyNumberFormat="1" applyFont="1" applyFill="1" applyBorder="1" applyAlignment="1">
      <alignment horizontal="center" vertical="top" wrapText="1"/>
    </xf>
    <xf numFmtId="9" fontId="59" fillId="16" borderId="0" xfId="0" applyNumberFormat="1" applyFont="1" applyFill="1" applyBorder="1" applyAlignment="1">
      <alignment horizontal="center" vertical="top" wrapText="1"/>
    </xf>
    <xf numFmtId="0" fontId="21" fillId="16" borderId="0" xfId="1" applyFont="1" applyFill="1" applyBorder="1" applyAlignment="1">
      <alignment horizontal="right" vertical="center" wrapText="1"/>
    </xf>
    <xf numFmtId="0" fontId="6" fillId="16" borderId="85"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93" fillId="26" borderId="44" xfId="0" applyFont="1" applyFill="1" applyBorder="1" applyAlignment="1">
      <alignment horizontal="center" vertical="center"/>
    </xf>
    <xf numFmtId="0" fontId="93" fillId="26" borderId="12" xfId="0" applyFont="1" applyFill="1" applyBorder="1" applyAlignment="1">
      <alignment horizontal="center" vertical="center"/>
    </xf>
    <xf numFmtId="0" fontId="93" fillId="26" borderId="16" xfId="0" applyFont="1" applyFill="1" applyBorder="1" applyAlignment="1">
      <alignment horizontal="center" vertical="center"/>
    </xf>
    <xf numFmtId="0" fontId="21" fillId="16" borderId="0" xfId="1" applyNumberFormat="1" applyFont="1" applyFill="1" applyBorder="1" applyAlignment="1">
      <alignment vertical="center"/>
    </xf>
    <xf numFmtId="9" fontId="9" fillId="23" borderId="82" xfId="0" applyNumberFormat="1" applyFont="1" applyFill="1" applyBorder="1" applyAlignment="1">
      <alignment horizontal="center" vertical="center"/>
    </xf>
    <xf numFmtId="9" fontId="9" fillId="23" borderId="83" xfId="0" applyNumberFormat="1" applyFont="1" applyFill="1" applyBorder="1" applyAlignment="1">
      <alignment horizontal="center" vertical="center"/>
    </xf>
    <xf numFmtId="9" fontId="9" fillId="23" borderId="84" xfId="0" applyNumberFormat="1" applyFont="1" applyFill="1" applyBorder="1" applyAlignment="1">
      <alignment horizontal="center" vertical="center"/>
    </xf>
    <xf numFmtId="0" fontId="24" fillId="12" borderId="90" xfId="0" applyNumberFormat="1" applyFont="1" applyFill="1" applyBorder="1" applyAlignment="1" applyProtection="1">
      <alignment horizontal="center" vertical="center" wrapText="1"/>
    </xf>
    <xf numFmtId="0" fontId="24" fillId="12" borderId="10" xfId="0" applyNumberFormat="1" applyFont="1" applyFill="1" applyBorder="1" applyAlignment="1" applyProtection="1">
      <alignment horizontal="center" vertical="center" wrapText="1"/>
    </xf>
    <xf numFmtId="0" fontId="6" fillId="16" borderId="24" xfId="0" applyFont="1" applyFill="1" applyBorder="1" applyAlignment="1">
      <alignment horizontal="center" vertical="center"/>
    </xf>
    <xf numFmtId="0" fontId="6" fillId="16" borderId="25" xfId="0" applyFont="1" applyFill="1" applyBorder="1" applyAlignment="1">
      <alignment horizontal="center" vertical="center"/>
    </xf>
    <xf numFmtId="0" fontId="6" fillId="16" borderId="91" xfId="0" applyFont="1" applyFill="1" applyBorder="1" applyAlignment="1">
      <alignment horizontal="center" vertical="center"/>
    </xf>
    <xf numFmtId="0" fontId="26" fillId="16" borderId="92" xfId="0" applyFont="1" applyFill="1" applyBorder="1" applyAlignment="1">
      <alignment horizontal="center"/>
    </xf>
    <xf numFmtId="0" fontId="26" fillId="16" borderId="33" xfId="0" applyFont="1" applyFill="1" applyBorder="1" applyAlignment="1">
      <alignment horizontal="center"/>
    </xf>
    <xf numFmtId="0" fontId="26" fillId="16" borderId="34" xfId="0" applyFont="1" applyFill="1" applyBorder="1" applyAlignment="1">
      <alignment horizontal="center"/>
    </xf>
    <xf numFmtId="0" fontId="51" fillId="16" borderId="85" xfId="0" applyFont="1" applyFill="1" applyBorder="1" applyAlignment="1">
      <alignment horizontal="center" vertical="center" wrapText="1"/>
    </xf>
    <xf numFmtId="0" fontId="51" fillId="16" borderId="0" xfId="0" applyFont="1" applyFill="1" applyBorder="1" applyAlignment="1">
      <alignment horizontal="center" vertical="center" wrapText="1"/>
    </xf>
    <xf numFmtId="0" fontId="26" fillId="16" borderId="87" xfId="0" applyFont="1" applyFill="1" applyBorder="1" applyAlignment="1">
      <alignment horizontal="center"/>
    </xf>
    <xf numFmtId="0" fontId="26" fillId="16" borderId="88" xfId="0" applyFont="1" applyFill="1" applyBorder="1" applyAlignment="1">
      <alignment horizontal="center"/>
    </xf>
    <xf numFmtId="0" fontId="26" fillId="16" borderId="93" xfId="0" applyFont="1" applyFill="1" applyBorder="1" applyAlignment="1">
      <alignment horizontal="center"/>
    </xf>
    <xf numFmtId="0" fontId="34" fillId="23" borderId="29" xfId="0" applyFont="1" applyFill="1" applyBorder="1" applyAlignment="1">
      <alignment horizontal="center" vertical="center"/>
    </xf>
    <xf numFmtId="0" fontId="34" fillId="23" borderId="30" xfId="0" applyFont="1" applyFill="1" applyBorder="1" applyAlignment="1">
      <alignment horizontal="center" vertical="center"/>
    </xf>
    <xf numFmtId="0" fontId="34" fillId="23" borderId="31" xfId="0" applyFont="1" applyFill="1" applyBorder="1" applyAlignment="1">
      <alignment horizontal="center" vertical="center"/>
    </xf>
    <xf numFmtId="0" fontId="6" fillId="14" borderId="29" xfId="0" applyFont="1" applyFill="1" applyBorder="1" applyAlignment="1">
      <alignment vertical="center"/>
    </xf>
    <xf numFmtId="0" fontId="6" fillId="14" borderId="30" xfId="0" applyFont="1" applyFill="1" applyBorder="1" applyAlignment="1">
      <alignment vertical="center"/>
    </xf>
    <xf numFmtId="9" fontId="23" fillId="23" borderId="29" xfId="0" applyNumberFormat="1" applyFont="1" applyFill="1" applyBorder="1" applyAlignment="1">
      <alignment horizontal="center" vertical="center"/>
    </xf>
    <xf numFmtId="9" fontId="23" fillId="23" borderId="30" xfId="0" applyNumberFormat="1" applyFont="1" applyFill="1" applyBorder="1" applyAlignment="1">
      <alignment horizontal="center" vertical="center"/>
    </xf>
    <xf numFmtId="9" fontId="23" fillId="23" borderId="25" xfId="0" applyNumberFormat="1" applyFont="1" applyFill="1" applyBorder="1" applyAlignment="1">
      <alignment horizontal="center" vertical="center"/>
    </xf>
    <xf numFmtId="9" fontId="23" fillId="23" borderId="26" xfId="0" applyNumberFormat="1" applyFont="1" applyFill="1" applyBorder="1" applyAlignment="1">
      <alignment horizontal="center" vertical="center"/>
    </xf>
    <xf numFmtId="0" fontId="27" fillId="16" borderId="41" xfId="0" applyFont="1" applyFill="1" applyBorder="1" applyAlignment="1">
      <alignment horizontal="center" vertical="center"/>
    </xf>
    <xf numFmtId="0" fontId="27" fillId="16" borderId="0" xfId="0" applyFont="1" applyFill="1" applyBorder="1" applyAlignment="1">
      <alignment horizontal="center" vertical="center"/>
    </xf>
    <xf numFmtId="0" fontId="29" fillId="16" borderId="24" xfId="0" applyFont="1" applyFill="1" applyBorder="1" applyAlignment="1">
      <alignment horizontal="center" vertical="center"/>
    </xf>
    <xf numFmtId="0" fontId="29" fillId="16" borderId="25" xfId="0" applyFont="1" applyFill="1" applyBorder="1" applyAlignment="1">
      <alignment horizontal="center" vertical="center"/>
    </xf>
    <xf numFmtId="0" fontId="29" fillId="16" borderId="26" xfId="0" applyFont="1" applyFill="1" applyBorder="1" applyAlignment="1">
      <alignment horizontal="center" vertical="center"/>
    </xf>
    <xf numFmtId="0" fontId="8" fillId="0" borderId="29" xfId="0" applyFont="1" applyFill="1" applyBorder="1" applyAlignment="1" applyProtection="1">
      <alignment horizontal="left" vertical="top" wrapText="1" indent="1"/>
      <protection locked="0"/>
    </xf>
    <xf numFmtId="0" fontId="8" fillId="0" borderId="30" xfId="0" applyFont="1" applyFill="1" applyBorder="1" applyAlignment="1" applyProtection="1">
      <alignment horizontal="left" vertical="top" wrapText="1" indent="1"/>
      <protection locked="0"/>
    </xf>
    <xf numFmtId="0" fontId="8" fillId="0" borderId="31" xfId="0" applyFont="1" applyFill="1" applyBorder="1" applyAlignment="1" applyProtection="1">
      <alignment horizontal="left" vertical="top" wrapText="1" indent="1"/>
      <protection locked="0"/>
    </xf>
    <xf numFmtId="0" fontId="29" fillId="16" borderId="27" xfId="0" applyFont="1" applyFill="1" applyBorder="1" applyAlignment="1">
      <alignment horizontal="center" vertical="center"/>
    </xf>
    <xf numFmtId="0" fontId="29" fillId="16" borderId="0" xfId="0" applyFont="1" applyFill="1" applyBorder="1" applyAlignment="1">
      <alignment horizontal="center" vertical="center"/>
    </xf>
    <xf numFmtId="0" fontId="29" fillId="16" borderId="28" xfId="0" applyFont="1" applyFill="1" applyBorder="1" applyAlignment="1">
      <alignment horizontal="center" vertical="center"/>
    </xf>
    <xf numFmtId="0" fontId="28" fillId="16" borderId="41" xfId="0" applyFont="1" applyFill="1" applyBorder="1" applyAlignment="1">
      <alignment horizontal="center"/>
    </xf>
    <xf numFmtId="0" fontId="28" fillId="16" borderId="0" xfId="0" applyFont="1" applyFill="1" applyBorder="1" applyAlignment="1">
      <alignment horizontal="center"/>
    </xf>
    <xf numFmtId="0" fontId="27" fillId="16" borderId="41" xfId="0" applyFont="1" applyFill="1" applyBorder="1" applyAlignment="1">
      <alignment horizontal="center" vertical="top"/>
    </xf>
    <xf numFmtId="0" fontId="27" fillId="16" borderId="0" xfId="0" applyFont="1" applyFill="1" applyBorder="1" applyAlignment="1">
      <alignment horizontal="center" vertical="top"/>
    </xf>
    <xf numFmtId="0" fontId="27" fillId="16" borderId="28" xfId="0" applyFont="1" applyFill="1" applyBorder="1" applyAlignment="1">
      <alignment horizontal="center" vertical="top"/>
    </xf>
    <xf numFmtId="0" fontId="17" fillId="16" borderId="11" xfId="0" applyFont="1" applyFill="1" applyBorder="1" applyAlignment="1">
      <alignment horizontal="center" vertical="center"/>
    </xf>
    <xf numFmtId="0" fontId="17" fillId="16" borderId="12" xfId="0" applyFont="1" applyFill="1" applyBorder="1" applyAlignment="1">
      <alignment horizontal="center" vertical="center"/>
    </xf>
    <xf numFmtId="0" fontId="17" fillId="16" borderId="13" xfId="0" applyFont="1" applyFill="1" applyBorder="1" applyAlignment="1">
      <alignment horizontal="center" vertical="center"/>
    </xf>
    <xf numFmtId="0" fontId="8" fillId="0" borderId="57" xfId="0" applyFont="1" applyFill="1" applyBorder="1" applyAlignment="1" applyProtection="1">
      <alignment horizontal="left" vertical="top" wrapText="1" indent="1"/>
      <protection locked="0"/>
    </xf>
    <xf numFmtId="0" fontId="8" fillId="0" borderId="8" xfId="0" applyFont="1" applyFill="1" applyBorder="1" applyAlignment="1" applyProtection="1">
      <alignment horizontal="left" vertical="top" wrapText="1" indent="1"/>
      <protection locked="0"/>
    </xf>
    <xf numFmtId="0" fontId="8" fillId="0" borderId="51" xfId="0" applyFont="1" applyFill="1" applyBorder="1" applyAlignment="1" applyProtection="1">
      <alignment horizontal="left" vertical="top" wrapText="1" indent="1"/>
      <protection locked="0"/>
    </xf>
    <xf numFmtId="0" fontId="17" fillId="16" borderId="58" xfId="0" applyFont="1" applyFill="1" applyBorder="1" applyAlignment="1">
      <alignment horizontal="center" vertical="center"/>
    </xf>
    <xf numFmtId="0" fontId="17" fillId="16" borderId="2" xfId="0" applyFont="1" applyFill="1" applyBorder="1" applyAlignment="1">
      <alignment horizontal="center" vertical="center"/>
    </xf>
    <xf numFmtId="0" fontId="17" fillId="16" borderId="52" xfId="0" applyFont="1" applyFill="1" applyBorder="1" applyAlignment="1">
      <alignment horizontal="center" vertical="center"/>
    </xf>
    <xf numFmtId="0" fontId="53" fillId="16" borderId="50" xfId="0" applyFont="1" applyFill="1" applyBorder="1" applyAlignment="1">
      <alignment horizontal="center"/>
    </xf>
    <xf numFmtId="0" fontId="53" fillId="16" borderId="0" xfId="0" applyFont="1" applyFill="1" applyBorder="1" applyAlignment="1">
      <alignment horizontal="center"/>
    </xf>
    <xf numFmtId="0" fontId="8" fillId="8" borderId="58" xfId="0" applyFont="1" applyFill="1" applyBorder="1" applyAlignment="1" applyProtection="1">
      <alignment horizontal="left" vertical="top" wrapText="1" indent="1"/>
      <protection locked="0"/>
    </xf>
    <xf numFmtId="0" fontId="8" fillId="8" borderId="2" xfId="0" applyFont="1" applyFill="1" applyBorder="1" applyAlignment="1" applyProtection="1">
      <alignment horizontal="left" vertical="top" wrapText="1" indent="1"/>
      <protection locked="0"/>
    </xf>
    <xf numFmtId="0" fontId="8" fillId="8" borderId="52" xfId="0" applyFont="1" applyFill="1" applyBorder="1" applyAlignment="1" applyProtection="1">
      <alignment horizontal="left" vertical="top" wrapText="1" indent="1"/>
      <protection locked="0"/>
    </xf>
    <xf numFmtId="0" fontId="8" fillId="8" borderId="54" xfId="0" applyFont="1" applyFill="1" applyBorder="1" applyAlignment="1" applyProtection="1">
      <alignment horizontal="left" vertical="top" wrapText="1" indent="1"/>
      <protection locked="0"/>
    </xf>
    <xf numFmtId="0" fontId="8" fillId="8" borderId="55" xfId="0" applyFont="1" applyFill="1" applyBorder="1" applyAlignment="1" applyProtection="1">
      <alignment horizontal="left" vertical="top" wrapText="1" indent="1"/>
      <protection locked="0"/>
    </xf>
    <xf numFmtId="0" fontId="8" fillId="8" borderId="56" xfId="0" applyFont="1" applyFill="1" applyBorder="1" applyAlignment="1" applyProtection="1">
      <alignment horizontal="left" vertical="top" wrapText="1" indent="1"/>
      <protection locked="0"/>
    </xf>
    <xf numFmtId="0" fontId="8" fillId="8" borderId="72" xfId="0" applyFont="1" applyFill="1" applyBorder="1" applyAlignment="1" applyProtection="1">
      <alignment horizontal="left" vertical="top" wrapText="1" indent="1"/>
      <protection locked="0"/>
    </xf>
    <xf numFmtId="0" fontId="8" fillId="8" borderId="25" xfId="0" applyFont="1" applyFill="1" applyBorder="1" applyAlignment="1" applyProtection="1">
      <alignment horizontal="left" vertical="top" wrapText="1" indent="1"/>
      <protection locked="0"/>
    </xf>
    <xf numFmtId="0" fontId="8" fillId="8" borderId="73" xfId="0" applyFont="1" applyFill="1" applyBorder="1" applyAlignment="1" applyProtection="1">
      <alignment horizontal="left" vertical="top" wrapText="1" indent="1"/>
      <protection locked="0"/>
    </xf>
    <xf numFmtId="0" fontId="7" fillId="16" borderId="11" xfId="1" applyFont="1" applyFill="1" applyBorder="1" applyAlignment="1">
      <alignment horizontal="right" vertical="center" wrapText="1"/>
    </xf>
    <xf numFmtId="0" fontId="7" fillId="16" borderId="12" xfId="1" applyFont="1" applyFill="1" applyBorder="1" applyAlignment="1">
      <alignment horizontal="right" vertical="center" wrapText="1"/>
    </xf>
    <xf numFmtId="9" fontId="7" fillId="16" borderId="12" xfId="1" applyNumberFormat="1" applyFont="1" applyFill="1" applyBorder="1" applyAlignment="1">
      <alignment vertical="center"/>
    </xf>
    <xf numFmtId="0" fontId="7" fillId="16" borderId="13" xfId="1" applyNumberFormat="1" applyFont="1" applyFill="1" applyBorder="1" applyAlignment="1">
      <alignment vertical="center"/>
    </xf>
    <xf numFmtId="9" fontId="59" fillId="16" borderId="12" xfId="1" applyNumberFormat="1" applyFont="1" applyFill="1" applyBorder="1" applyAlignment="1">
      <alignment horizontal="center" vertical="center" wrapText="1"/>
    </xf>
    <xf numFmtId="9" fontId="59" fillId="16" borderId="13" xfId="1" applyNumberFormat="1" applyFont="1" applyFill="1" applyBorder="1" applyAlignment="1">
      <alignment horizontal="center" vertical="center" wrapText="1"/>
    </xf>
    <xf numFmtId="0" fontId="7" fillId="16" borderId="50" xfId="1" applyFont="1" applyFill="1" applyBorder="1" applyAlignment="1">
      <alignment horizontal="right" vertical="center" wrapText="1"/>
    </xf>
    <xf numFmtId="0" fontId="7" fillId="16" borderId="0" xfId="1" applyFont="1" applyFill="1" applyBorder="1" applyAlignment="1">
      <alignment horizontal="right" vertical="center" wrapText="1"/>
    </xf>
    <xf numFmtId="9" fontId="7" fillId="16" borderId="0" xfId="1" applyNumberFormat="1" applyFont="1" applyFill="1" applyBorder="1" applyAlignment="1">
      <alignment vertical="center"/>
    </xf>
    <xf numFmtId="0" fontId="7" fillId="16" borderId="71" xfId="1" applyNumberFormat="1" applyFont="1" applyFill="1" applyBorder="1" applyAlignment="1">
      <alignment vertical="center"/>
    </xf>
    <xf numFmtId="9" fontId="59" fillId="16" borderId="50" xfId="0" applyNumberFormat="1" applyFont="1" applyFill="1" applyBorder="1" applyAlignment="1">
      <alignment horizontal="center" vertical="top" wrapText="1"/>
    </xf>
    <xf numFmtId="9" fontId="59" fillId="16" borderId="71" xfId="0" applyNumberFormat="1" applyFont="1" applyFill="1" applyBorder="1" applyAlignment="1">
      <alignment horizontal="center" vertical="top" wrapText="1"/>
    </xf>
    <xf numFmtId="9" fontId="59" fillId="16" borderId="54" xfId="0" applyNumberFormat="1" applyFont="1" applyFill="1" applyBorder="1" applyAlignment="1">
      <alignment horizontal="center" vertical="top" wrapText="1"/>
    </xf>
    <xf numFmtId="9" fontId="59" fillId="16" borderId="56" xfId="0" applyNumberFormat="1" applyFont="1" applyFill="1" applyBorder="1" applyAlignment="1">
      <alignment horizontal="center" vertical="top" wrapText="1"/>
    </xf>
    <xf numFmtId="0" fontId="7" fillId="16" borderId="54" xfId="1" applyFont="1" applyFill="1" applyBorder="1" applyAlignment="1">
      <alignment horizontal="right" vertical="center" wrapText="1"/>
    </xf>
    <xf numFmtId="0" fontId="7" fillId="16" borderId="55" xfId="1" applyFont="1" applyFill="1" applyBorder="1" applyAlignment="1">
      <alignment horizontal="right" vertical="center" wrapText="1"/>
    </xf>
    <xf numFmtId="9" fontId="4" fillId="3" borderId="40" xfId="0" applyNumberFormat="1" applyFont="1" applyFill="1" applyBorder="1" applyAlignment="1">
      <alignment horizontal="center" vertical="center"/>
    </xf>
    <xf numFmtId="0" fontId="17" fillId="16" borderId="60" xfId="0" applyFont="1" applyFill="1" applyBorder="1" applyAlignment="1">
      <alignment horizontal="center" vertical="center"/>
    </xf>
    <xf numFmtId="0" fontId="17" fillId="16" borderId="61" xfId="0" applyFont="1" applyFill="1" applyBorder="1" applyAlignment="1">
      <alignment horizontal="center" vertical="center"/>
    </xf>
    <xf numFmtId="0" fontId="17" fillId="16" borderId="62" xfId="0" applyFont="1" applyFill="1" applyBorder="1" applyAlignment="1">
      <alignment horizontal="center" vertical="center"/>
    </xf>
    <xf numFmtId="0" fontId="8" fillId="0" borderId="63" xfId="0" applyFont="1" applyFill="1" applyBorder="1" applyAlignment="1" applyProtection="1">
      <alignment horizontal="left" vertical="top" wrapText="1" indent="1"/>
      <protection locked="0"/>
    </xf>
    <xf numFmtId="0" fontId="8" fillId="0" borderId="36" xfId="0" applyFont="1" applyFill="1" applyBorder="1" applyAlignment="1" applyProtection="1">
      <alignment horizontal="left" vertical="top" wrapText="1" indent="1"/>
      <protection locked="0"/>
    </xf>
    <xf numFmtId="0" fontId="8" fillId="0" borderId="64" xfId="0" applyFont="1" applyFill="1" applyBorder="1" applyAlignment="1" applyProtection="1">
      <alignment horizontal="left" vertical="top" wrapText="1" indent="1"/>
      <protection locked="0"/>
    </xf>
    <xf numFmtId="0" fontId="17" fillId="16" borderId="65" xfId="0" applyFont="1" applyFill="1" applyBorder="1" applyAlignment="1">
      <alignment horizontal="center" vertical="center"/>
    </xf>
    <xf numFmtId="0" fontId="17" fillId="16" borderId="48" xfId="0" applyFont="1" applyFill="1" applyBorder="1" applyAlignment="1">
      <alignment horizontal="center" vertical="center"/>
    </xf>
    <xf numFmtId="0" fontId="17" fillId="16" borderId="66" xfId="0" applyFont="1" applyFill="1" applyBorder="1" applyAlignment="1">
      <alignment horizontal="center" vertical="center"/>
    </xf>
    <xf numFmtId="0" fontId="8" fillId="0" borderId="50" xfId="0" applyFont="1" applyFill="1" applyBorder="1" applyAlignment="1" applyProtection="1">
      <alignment horizontal="left" vertical="top" wrapText="1" indent="1"/>
      <protection locked="0"/>
    </xf>
    <xf numFmtId="0" fontId="8" fillId="0" borderId="0" xfId="0" applyFont="1" applyFill="1" applyBorder="1" applyAlignment="1" applyProtection="1">
      <alignment horizontal="left" vertical="top" wrapText="1" indent="1"/>
      <protection locked="0"/>
    </xf>
    <xf numFmtId="0" fontId="8" fillId="0" borderId="71" xfId="0" applyFont="1" applyFill="1" applyBorder="1" applyAlignment="1" applyProtection="1">
      <alignment horizontal="left" vertical="top" wrapText="1" indent="1"/>
      <protection locked="0"/>
    </xf>
    <xf numFmtId="0" fontId="17" fillId="16" borderId="72" xfId="0" applyFont="1" applyFill="1" applyBorder="1" applyAlignment="1">
      <alignment horizontal="center" vertical="center"/>
    </xf>
    <xf numFmtId="0" fontId="17" fillId="16" borderId="25" xfId="0" applyFont="1" applyFill="1" applyBorder="1" applyAlignment="1">
      <alignment horizontal="center" vertical="center"/>
    </xf>
    <xf numFmtId="0" fontId="17" fillId="16" borderId="73" xfId="0" applyFont="1" applyFill="1" applyBorder="1" applyAlignment="1">
      <alignment horizontal="center" vertical="center"/>
    </xf>
    <xf numFmtId="0" fontId="17" fillId="16" borderId="50" xfId="0" applyFont="1" applyFill="1" applyBorder="1" applyAlignment="1">
      <alignment horizontal="center" vertical="center"/>
    </xf>
    <xf numFmtId="0" fontId="17" fillId="16" borderId="0" xfId="0" applyFont="1" applyFill="1" applyBorder="1" applyAlignment="1">
      <alignment horizontal="center" vertical="center"/>
    </xf>
    <xf numFmtId="0" fontId="17" fillId="16" borderId="71" xfId="0" applyFont="1" applyFill="1" applyBorder="1" applyAlignment="1">
      <alignment horizontal="center" vertical="center"/>
    </xf>
    <xf numFmtId="0" fontId="8" fillId="8" borderId="65" xfId="0" applyFont="1" applyFill="1" applyBorder="1" applyAlignment="1" applyProtection="1">
      <alignment horizontal="left" vertical="top" wrapText="1" indent="1"/>
      <protection locked="0"/>
    </xf>
    <xf numFmtId="0" fontId="8" fillId="8" borderId="48" xfId="0" applyFont="1" applyFill="1" applyBorder="1" applyAlignment="1" applyProtection="1">
      <alignment horizontal="left" vertical="top" wrapText="1" indent="1"/>
      <protection locked="0"/>
    </xf>
    <xf numFmtId="0" fontId="8" fillId="8" borderId="66" xfId="0" applyFont="1" applyFill="1" applyBorder="1" applyAlignment="1" applyProtection="1">
      <alignment horizontal="left" vertical="top" wrapText="1" indent="1"/>
      <protection locked="0"/>
    </xf>
    <xf numFmtId="0" fontId="93" fillId="26" borderId="11" xfId="0" applyFont="1" applyFill="1" applyBorder="1" applyAlignment="1">
      <alignment horizontal="center" vertical="center"/>
    </xf>
    <xf numFmtId="0" fontId="93" fillId="26" borderId="13" xfId="0" applyFont="1" applyFill="1" applyBorder="1" applyAlignment="1">
      <alignment horizontal="center" vertical="center"/>
    </xf>
  </cellXfs>
  <cellStyles count="82">
    <cellStyle name="Lien hypertexte" xfId="2" builtinId="8"/>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Normal" xfId="0" builtinId="0"/>
    <cellStyle name="Normal 2" xfId="1"/>
    <cellStyle name="Normal 2 2" xfId="4"/>
    <cellStyle name="Normal 3" xfId="3"/>
    <cellStyle name="常规 2" xfId="5"/>
  </cellStyles>
  <dxfs count="484">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patternType="solid">
          <fgColor indexed="64"/>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
      <fill>
        <gradientFill degree="90">
          <stop position="0">
            <color rgb="FFFFCCCC"/>
          </stop>
          <stop position="0.5">
            <color rgb="FFFF0000"/>
          </stop>
          <stop position="1">
            <color rgb="FFFFCCCC"/>
          </stop>
        </gradientFill>
      </fill>
    </dxf>
    <dxf>
      <fill>
        <patternFill>
          <bgColor theme="4" tint="0.79998168889431442"/>
        </patternFill>
      </fill>
    </dxf>
    <dxf>
      <fill>
        <gradientFill degree="90">
          <stop position="0">
            <color theme="7" tint="0.80001220740379042"/>
          </stop>
          <stop position="0.5">
            <color rgb="FFFFC000"/>
          </stop>
          <stop position="1">
            <color theme="7" tint="0.80001220740379042"/>
          </stop>
        </gradientFill>
      </fill>
    </dxf>
    <dxf>
      <fill>
        <patternFill>
          <bgColor theme="4" tint="0.79998168889431442"/>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5618"/>
      <color rgb="FFCC0005"/>
      <color rgb="FF843C0C"/>
      <color rgb="FF008F00"/>
      <color rgb="FFFFFFCC"/>
      <color rgb="FF0432FF"/>
      <color rgb="FF305496"/>
      <color rgb="FFD0CECE"/>
      <color rgb="FFFFFFC1"/>
      <color rgb="FFFC01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16892657255"/>
          <c:y val="0.10184118930124"/>
          <c:w val="0.841276534266128"/>
          <c:h val="0.733768544157913"/>
        </c:manualLayout>
      </c:layout>
      <c:barChart>
        <c:barDir val="col"/>
        <c:grouping val="clustered"/>
        <c:varyColors val="0"/>
        <c:ser>
          <c:idx val="0"/>
          <c:order val="0"/>
          <c:tx>
            <c:v>Conformités</c:v>
          </c:tx>
          <c:spPr>
            <a:solidFill>
              <a:srgbClr val="D75618">
                <a:alpha val="20000"/>
              </a:srgbClr>
            </a:solidFill>
            <a:ln w="12700">
              <a:solidFill>
                <a:srgbClr val="CC0005"/>
              </a:solidFill>
            </a:ln>
          </c:spPr>
          <c:invertIfNegative val="0"/>
          <c:dLbls>
            <c:spPr>
              <a:noFill/>
              <a:ln>
                <a:noFill/>
              </a:ln>
              <a:effectLst/>
            </c:spPr>
            <c:txPr>
              <a:bodyPr wrap="square" lIns="38100" tIns="19050" rIns="38100" bIns="19050" anchor="ctr">
                <a:spAutoFit/>
              </a:bodyPr>
              <a:lstStyle/>
              <a:p>
                <a:pPr>
                  <a:defRPr sz="1000" b="1">
                    <a:solidFill>
                      <a:srgbClr val="843C0C"/>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(Util_ED!$A$16,Util_ED!$A$15,Util_ED!$A$14,Util_ED!$A$13)</c:f>
              <c:strCache>
                <c:ptCount val="4"/>
                <c:pt idx="0">
                  <c:v>Insuffisant</c:v>
                </c:pt>
                <c:pt idx="1">
                  <c:v>Informel</c:v>
                </c:pt>
                <c:pt idx="2">
                  <c:v>Convaincant</c:v>
                </c:pt>
                <c:pt idx="3">
                  <c:v>Conforme</c:v>
                </c:pt>
              </c:strCache>
            </c:strRef>
          </c:cat>
          <c:val>
            <c:numRef>
              <c:f>(Util_ED!$C$16,Util_ED!$C$15,Util_ED!$C$14,Util_ED!$C$13)</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5-A70E-4EFB-AACD-F34AC016548B}"/>
            </c:ext>
          </c:extLst>
        </c:ser>
        <c:dLbls>
          <c:showLegendKey val="0"/>
          <c:showVal val="0"/>
          <c:showCatName val="0"/>
          <c:showSerName val="0"/>
          <c:showPercent val="0"/>
          <c:showBubbleSize val="0"/>
        </c:dLbls>
        <c:gapWidth val="150"/>
        <c:overlap val="100"/>
        <c:axId val="-291178704"/>
        <c:axId val="-291176384"/>
      </c:barChart>
      <c:catAx>
        <c:axId val="-2911787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chemeClr val="accent2">
                    <a:lumMod val="50000"/>
                  </a:schemeClr>
                </a:solidFill>
                <a:latin typeface="Arial Narrow"/>
                <a:ea typeface="Arial Narrow"/>
                <a:cs typeface="Arial Narrow"/>
              </a:defRPr>
            </a:pPr>
            <a:endParaRPr lang="fr-FR"/>
          </a:p>
        </c:txPr>
        <c:crossAx val="-291176384"/>
        <c:crosses val="autoZero"/>
        <c:auto val="0"/>
        <c:lblAlgn val="ctr"/>
        <c:lblOffset val="100"/>
        <c:tickMarkSkip val="1"/>
        <c:noMultiLvlLbl val="0"/>
      </c:catAx>
      <c:valAx>
        <c:axId val="-291176384"/>
        <c:scaling>
          <c:orientation val="minMax"/>
          <c:min val="0.0"/>
        </c:scaling>
        <c:delete val="0"/>
        <c:axPos val="l"/>
        <c:majorGridlines>
          <c:spPr>
            <a:ln w="3175">
              <a:solidFill>
                <a:schemeClr val="bg1">
                  <a:lumMod val="65000"/>
                </a:schemeClr>
              </a:solidFill>
              <a:prstDash val="sysDot"/>
            </a:ln>
          </c:spPr>
        </c:majorGridlines>
        <c:minorGridlines/>
        <c:numFmt formatCode="General" sourceLinked="1"/>
        <c:majorTickMark val="cross"/>
        <c:minorTickMark val="none"/>
        <c:tickLblPos val="nextTo"/>
        <c:spPr>
          <a:ln w="3175">
            <a:solidFill>
              <a:srgbClr val="969696"/>
            </a:solidFill>
            <a:prstDash val="solid"/>
          </a:ln>
        </c:spPr>
        <c:txPr>
          <a:bodyPr rot="0" vert="horz"/>
          <a:lstStyle/>
          <a:p>
            <a:pPr>
              <a:defRPr sz="800" b="0" i="0" u="none" strike="noStrike" baseline="0">
                <a:solidFill>
                  <a:srgbClr val="843C0C"/>
                </a:solidFill>
                <a:latin typeface="Arial Narrow"/>
                <a:ea typeface="Arial Narrow"/>
                <a:cs typeface="Arial Narrow"/>
              </a:defRPr>
            </a:pPr>
            <a:endParaRPr lang="fr-FR"/>
          </a:p>
        </c:txPr>
        <c:crossAx val="-291178704"/>
        <c:crosses val="autoZero"/>
        <c:crossBetween val="between"/>
        <c:majorUnit val="10.0"/>
        <c:minorUnit val="5.0"/>
      </c:valAx>
      <c:spPr>
        <a:noFill/>
        <a:ln w="6350" cap="flat" cmpd="sng" algn="ctr">
          <a:solidFill>
            <a:schemeClr val="bg1">
              <a:lumMod val="75000"/>
            </a:schemeClr>
          </a:solidFill>
          <a:prstDash val="solid"/>
          <a:miter lim="800000"/>
        </a:ln>
        <a:effectLst/>
      </c:spPr>
    </c:plotArea>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fr-FR"/>
    </a:p>
  </c:txPr>
  <c:printSettings>
    <c:headerFooter alignWithMargins="0"/>
    <c:pageMargins b="0.984251969" l="0.750000000000009" r="0.750000000000009" t="0.984251969"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782839879777"/>
          <c:y val="0.146478636891702"/>
          <c:w val="0.399818770311292"/>
          <c:h val="0.737997934684409"/>
        </c:manualLayout>
      </c:layout>
      <c:radarChart>
        <c:radarStyle val="filled"/>
        <c:varyColors val="0"/>
        <c:ser>
          <c:idx val="0"/>
          <c:order val="0"/>
          <c:spPr>
            <a:solidFill>
              <a:srgbClr val="CC0005">
                <a:alpha val="19000"/>
              </a:srgbClr>
            </a:solidFill>
            <a:ln w="25400" cmpd="sng">
              <a:solidFill>
                <a:srgbClr val="C00000"/>
              </a:solidFill>
            </a:ln>
            <a:effectLst/>
          </c:spPr>
          <c:dLbls>
            <c:dLbl>
              <c:idx val="0"/>
              <c:layout>
                <c:manualLayout>
                  <c:x val="-0.00461893848428624"/>
                  <c:y val="0.135245901639344"/>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0739030157485798"/>
                  <c:y val="0.057377049180327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0669746080221505"/>
                  <c:y val="-0.069672131147542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00461893848428624"/>
                  <c:y val="-0.131147540983607"/>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0739030157485798"/>
                  <c:y val="-0.065573770491803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08083142347501"/>
                  <c:y val="0.0450819672131147"/>
                </c:manualLayout>
              </c:layout>
              <c:spPr>
                <a:noFill/>
                <a:ln>
                  <a:noFill/>
                </a:ln>
                <a:effectLst/>
              </c:spPr>
              <c:txPr>
                <a:bodyPr wrap="square" lIns="38100" tIns="19050" rIns="38100" bIns="19050" anchor="ctr">
                  <a:no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104341820360026"/>
                      <c:h val="0.0960655737704918"/>
                    </c:manualLayout>
                  </c15:layout>
                </c:ext>
              </c:extLst>
            </c:dLbl>
            <c:spPr>
              <a:noFill/>
              <a:ln>
                <a:noFill/>
              </a:ln>
              <a:effectLst/>
            </c:spPr>
            <c:txPr>
              <a:bodyPr wrap="square" lIns="38100" tIns="19050" rIns="38100" bIns="19050" anchor="ctr">
                <a:sp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('Résultats '!$B$40:$C$40,'Résultats '!$B$41:$C$41,'Résultats '!$B$42:$C$42)</c:f>
              <c:multiLvlStrCache>
                <c:ptCount val="3"/>
                <c:lvl>
                  <c:pt idx="0">
                    <c:v>Conception du DM</c:v>
                  </c:pt>
                  <c:pt idx="1">
                    <c:v>Processus de fabrication</c:v>
                  </c:pt>
                  <c:pt idx="2">
                    <c:v>Sites de conception et de fabrication</c:v>
                  </c:pt>
                </c:lvl>
                <c:lvl>
                  <c:pt idx="0">
                    <c:v>3.1</c:v>
                  </c:pt>
                  <c:pt idx="1">
                    <c:v>3.2</c:v>
                  </c:pt>
                  <c:pt idx="2">
                    <c:v>3.3</c:v>
                  </c:pt>
                </c:lvl>
              </c:multiLvlStrCache>
            </c:multiLvlStrRef>
          </c:cat>
          <c:val>
            <c:numRef>
              <c:f>('Résultats '!$G$40,'Résultats '!$G$41,'Résultats '!$G$42)</c:f>
              <c:numCache>
                <c:formatCode>0%</c:formatCode>
                <c:ptCount val="3"/>
                <c:pt idx="0">
                  <c:v>0.0</c:v>
                </c:pt>
                <c:pt idx="1">
                  <c:v>0.0</c:v>
                </c:pt>
                <c:pt idx="2">
                  <c:v>0.0</c:v>
                </c:pt>
              </c:numCache>
            </c:numRef>
          </c:val>
        </c:ser>
        <c:dLbls>
          <c:showLegendKey val="0"/>
          <c:showVal val="1"/>
          <c:showCatName val="0"/>
          <c:showSerName val="0"/>
          <c:showPercent val="0"/>
          <c:showBubbleSize val="0"/>
        </c:dLbls>
        <c:axId val="-290930064"/>
        <c:axId val="-290927312"/>
      </c:radarChart>
      <c:catAx>
        <c:axId val="-290930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charset="0"/>
                <a:ea typeface="Arial" charset="0"/>
                <a:cs typeface="Arial" charset="0"/>
              </a:defRPr>
            </a:pPr>
            <a:endParaRPr lang="fr-FR"/>
          </a:p>
        </c:txPr>
        <c:crossAx val="-290927312"/>
        <c:crosses val="autoZero"/>
        <c:auto val="1"/>
        <c:lblAlgn val="ctr"/>
        <c:lblOffset val="100"/>
        <c:noMultiLvlLbl val="0"/>
      </c:catAx>
      <c:valAx>
        <c:axId val="-290927312"/>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Arial" charset="0"/>
                <a:ea typeface="Arial" charset="0"/>
                <a:cs typeface="Arial" charset="0"/>
              </a:defRPr>
            </a:pPr>
            <a:endParaRPr lang="fr-FR"/>
          </a:p>
        </c:txPr>
        <c:crossAx val="-290930064"/>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7" l="0.700000000000002" r="0.700000000000002" t="0.750000000000007"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555841894102"/>
          <c:y val="0.145942094025814"/>
          <c:w val="0.840295495453246"/>
          <c:h val="0.651681285953245"/>
        </c:manualLayout>
      </c:layout>
      <c:barChart>
        <c:barDir val="col"/>
        <c:grouping val="clustered"/>
        <c:varyColors val="0"/>
        <c:ser>
          <c:idx val="0"/>
          <c:order val="0"/>
          <c:spPr>
            <a:solidFill>
              <a:schemeClr val="accent1">
                <a:lumMod val="40000"/>
                <a:lumOff val="60000"/>
                <a:alpha val="64000"/>
              </a:schemeClr>
            </a:solidFill>
            <a:ln>
              <a:solidFill>
                <a:srgbClr val="0432FF"/>
              </a:solidFill>
            </a:ln>
          </c:spPr>
          <c:invertIfNegative val="0"/>
          <c:dLbls>
            <c:spPr>
              <a:noFill/>
              <a:ln>
                <a:noFill/>
              </a:ln>
              <a:effectLst/>
            </c:spPr>
            <c:txPr>
              <a:bodyPr wrap="square" lIns="38100" tIns="19050" rIns="38100" bIns="19050" anchor="ctr">
                <a:spAutoFit/>
              </a:bodyPr>
              <a:lstStyle/>
              <a:p>
                <a:pPr>
                  <a:defRPr sz="1000">
                    <a:solidFill>
                      <a:schemeClr val="accent5">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Util_ED!$A$3:$A$7</c:f>
              <c:strCache>
                <c:ptCount val="5"/>
                <c:pt idx="0">
                  <c:v>Faux </c:v>
                </c:pt>
                <c:pt idx="1">
                  <c:v>Non applicable</c:v>
                </c:pt>
                <c:pt idx="2">
                  <c:v>Plutôt Faux</c:v>
                </c:pt>
                <c:pt idx="3">
                  <c:v>Plutôt Vrai</c:v>
                </c:pt>
                <c:pt idx="4">
                  <c:v>Vrai </c:v>
                </c:pt>
              </c:strCache>
            </c:strRef>
          </c:cat>
          <c:val>
            <c:numRef>
              <c:f>Util_ED!$J$3:$J$7</c:f>
              <c:numCache>
                <c:formatCode>General</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4-F628-4D1C-81A5-7BFA331A8154}"/>
            </c:ext>
          </c:extLst>
        </c:ser>
        <c:dLbls>
          <c:showLegendKey val="0"/>
          <c:showVal val="0"/>
          <c:showCatName val="0"/>
          <c:showSerName val="0"/>
          <c:showPercent val="0"/>
          <c:showBubbleSize val="0"/>
        </c:dLbls>
        <c:gapWidth val="150"/>
        <c:overlap val="100"/>
        <c:axId val="-291146752"/>
        <c:axId val="-291144000"/>
      </c:barChart>
      <c:catAx>
        <c:axId val="-29114675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FF"/>
                </a:solidFill>
                <a:latin typeface="Arial Narrow"/>
                <a:ea typeface="Arial Narrow"/>
                <a:cs typeface="Arial Narrow"/>
              </a:defRPr>
            </a:pPr>
            <a:endParaRPr lang="fr-FR"/>
          </a:p>
        </c:txPr>
        <c:crossAx val="-291144000"/>
        <c:crosses val="autoZero"/>
        <c:auto val="0"/>
        <c:lblAlgn val="ctr"/>
        <c:lblOffset val="100"/>
        <c:tickMarkSkip val="1"/>
        <c:noMultiLvlLbl val="0"/>
      </c:catAx>
      <c:valAx>
        <c:axId val="-291144000"/>
        <c:scaling>
          <c:orientation val="minMax"/>
          <c:min val="0.0"/>
        </c:scaling>
        <c:delete val="0"/>
        <c:axPos val="l"/>
        <c:majorGridlines>
          <c:spPr>
            <a:ln w="3175">
              <a:solidFill>
                <a:schemeClr val="bg1">
                  <a:lumMod val="65000"/>
                </a:schemeClr>
              </a:solidFill>
              <a:prstDash val="sysDot"/>
            </a:ln>
          </c:spPr>
        </c:majorGridlines>
        <c:numFmt formatCode="General" sourceLinked="1"/>
        <c:majorTickMark val="cross"/>
        <c:minorTickMark val="none"/>
        <c:tickLblPos val="nextTo"/>
        <c:spPr>
          <a:ln w="3175">
            <a:solidFill>
              <a:srgbClr val="969696"/>
            </a:solidFill>
            <a:prstDash val="solid"/>
          </a:ln>
        </c:spPr>
        <c:txPr>
          <a:bodyPr rot="0" vert="horz"/>
          <a:lstStyle/>
          <a:p>
            <a:pPr>
              <a:defRPr sz="800" b="0" i="0" u="none" strike="noStrike" baseline="0">
                <a:solidFill>
                  <a:srgbClr val="0000FF"/>
                </a:solidFill>
                <a:latin typeface="Arial Narrow"/>
                <a:ea typeface="Arial Narrow"/>
                <a:cs typeface="Arial Narrow"/>
              </a:defRPr>
            </a:pPr>
            <a:endParaRPr lang="fr-FR"/>
          </a:p>
        </c:txPr>
        <c:crossAx val="-291146752"/>
        <c:crosses val="autoZero"/>
        <c:crossBetween val="between"/>
        <c:minorUnit val="1.0"/>
      </c:valAx>
      <c:spPr>
        <a:noFill/>
        <a:ln w="6350" cap="flat" cmpd="sng" algn="ctr">
          <a:solidFill>
            <a:schemeClr val="accent3"/>
          </a:solidFill>
          <a:prstDash val="solid"/>
          <a:miter lim="800000"/>
        </a:ln>
        <a:effectLst/>
      </c:spPr>
    </c:plotArea>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fr-FR"/>
    </a:p>
  </c:txPr>
  <c:printSettings>
    <c:headerFooter alignWithMargins="0"/>
    <c:pageMargins b="0.984251969" l="0.750000000000009" r="0.750000000000009" t="0.984251969"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956255468066"/>
          <c:y val="0.169758014694706"/>
          <c:w val="0.479898901526198"/>
          <c:h val="0.74006750308226"/>
        </c:manualLayout>
      </c:layout>
      <c:radarChart>
        <c:radarStyle val="filled"/>
        <c:varyColors val="0"/>
        <c:ser>
          <c:idx val="0"/>
          <c:order val="0"/>
          <c:spPr>
            <a:solidFill>
              <a:srgbClr val="D75618">
                <a:alpha val="25000"/>
              </a:srgbClr>
            </a:solidFill>
            <a:ln w="25400">
              <a:solidFill>
                <a:srgbClr val="CC0005"/>
              </a:solidFill>
            </a:ln>
          </c:spPr>
          <c:dLbls>
            <c:dLbl>
              <c:idx val="0"/>
              <c:layout>
                <c:manualLayout>
                  <c:x val="0.00493218249075218"/>
                  <c:y val="0.14003590664272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0863131935881627"/>
                  <c:y val="0.078994614003590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083847102342787"/>
                  <c:y val="-0.0789946140035908"/>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00246609124537608"/>
                  <c:y val="-0.125673249551167"/>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106041923551171"/>
                  <c:y val="-0.082585278276481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0813810110974105"/>
                  <c:y val="0.0718132854578098"/>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b="1">
                    <a:solidFill>
                      <a:srgbClr val="843C0C"/>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('Résultats '!$A$34:$E$34,'Résultats '!$A$38:$E$38,'Résultats '!$A$39:$E$39,'Résultats '!$A$43:$E$43,'Résultats '!$A$46:$E$46,'Résultats '!$A$47:$E$47)</c:f>
              <c:multiLvlStrCache>
                <c:ptCount val="6"/>
                <c:lvl>
                  <c:pt idx="0">
                    <c:v>Description du DM, de ses spécifications incluant les variantes et accessoires</c:v>
                  </c:pt>
                  <c:pt idx="1">
                    <c:v>Etiquetage</c:v>
                  </c:pt>
                  <c:pt idx="2">
                    <c:v>Informations relatives à la conception et à la fabrication du DM</c:v>
                  </c:pt>
                  <c:pt idx="3">
                    <c:v>Checklist des principes essentiels</c:v>
                  </c:pt>
                  <c:pt idx="4">
                    <c:v>Résumé de l'analyse de risque et du contrôle</c:v>
                  </c:pt>
                  <c:pt idx="5">
                    <c:v>Vérification et évaluation du produit</c:v>
                  </c:pt>
                </c:lvl>
                <c:lvl>
                  <c:pt idx="0">
                    <c:v>1</c:v>
                  </c:pt>
                  <c:pt idx="1">
                    <c:v>2</c:v>
                  </c:pt>
                  <c:pt idx="2">
                    <c:v>3</c:v>
                  </c:pt>
                  <c:pt idx="3">
                    <c:v>4</c:v>
                  </c:pt>
                  <c:pt idx="4">
                    <c:v>5</c:v>
                  </c:pt>
                  <c:pt idx="5">
                    <c:v>6</c:v>
                  </c:pt>
                </c:lvl>
              </c:multiLvlStrCache>
            </c:multiLvlStrRef>
          </c:cat>
          <c:val>
            <c:numRef>
              <c:f>('Résultats '!$G$34,'Résultats '!$G$38,'Résultats '!$G$39,'Résultats '!$G$43,'Résultats '!$G$46,'Résultats '!$G$47)</c:f>
              <c:numCache>
                <c:formatCode>0%</c:formatCode>
                <c:ptCount val="6"/>
                <c:pt idx="0">
                  <c:v>0.0</c:v>
                </c:pt>
                <c:pt idx="1">
                  <c:v>0.0</c:v>
                </c:pt>
                <c:pt idx="2">
                  <c:v>0.0</c:v>
                </c:pt>
                <c:pt idx="3">
                  <c:v>0.0</c:v>
                </c:pt>
                <c:pt idx="4">
                  <c:v>0.0</c:v>
                </c:pt>
                <c:pt idx="5">
                  <c:v>0.0</c:v>
                </c:pt>
              </c:numCache>
            </c:numRef>
          </c:val>
        </c:ser>
        <c:dLbls>
          <c:showLegendKey val="0"/>
          <c:showVal val="1"/>
          <c:showCatName val="0"/>
          <c:showSerName val="0"/>
          <c:showPercent val="0"/>
          <c:showBubbleSize val="0"/>
        </c:dLbls>
        <c:axId val="-291118640"/>
        <c:axId val="-291115888"/>
      </c:radarChart>
      <c:catAx>
        <c:axId val="-291118640"/>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b="0">
                <a:solidFill>
                  <a:srgbClr val="843C0C"/>
                </a:solidFill>
                <a:latin typeface="Arial" charset="0"/>
                <a:ea typeface="Arial" charset="0"/>
                <a:cs typeface="Arial" charset="0"/>
              </a:defRPr>
            </a:pPr>
            <a:endParaRPr lang="fr-FR"/>
          </a:p>
        </c:txPr>
        <c:crossAx val="-291115888"/>
        <c:crosses val="autoZero"/>
        <c:auto val="1"/>
        <c:lblAlgn val="ctr"/>
        <c:lblOffset val="100"/>
        <c:noMultiLvlLbl val="0"/>
      </c:catAx>
      <c:valAx>
        <c:axId val="-291115888"/>
        <c:scaling>
          <c:orientation val="minMax"/>
          <c:max val="1.0"/>
        </c:scaling>
        <c:delete val="0"/>
        <c:axPos val="l"/>
        <c:majorGridlines>
          <c:spPr>
            <a:ln w="3175" cap="flat" cmpd="sng" algn="ctr">
              <a:solidFill>
                <a:schemeClr val="bg1">
                  <a:lumMod val="65000"/>
                </a:schemeClr>
              </a:solidFill>
              <a:prstDash val="sysDot"/>
              <a:round/>
            </a:ln>
            <a:effectLst/>
          </c:spPr>
        </c:majorGridlines>
        <c:numFmt formatCode="0%" sourceLinked="1"/>
        <c:majorTickMark val="none"/>
        <c:minorTickMark val="none"/>
        <c:tickLblPos val="nextTo"/>
        <c:txPr>
          <a:bodyPr/>
          <a:lstStyle/>
          <a:p>
            <a:pPr>
              <a:defRPr sz="800">
                <a:solidFill>
                  <a:schemeClr val="bg1">
                    <a:lumMod val="50000"/>
                  </a:schemeClr>
                </a:solidFill>
                <a:latin typeface="Arial" charset="0"/>
                <a:ea typeface="Arial" charset="0"/>
                <a:cs typeface="Arial" charset="0"/>
              </a:defRPr>
            </a:pPr>
            <a:endParaRPr lang="fr-FR"/>
          </a:p>
        </c:txPr>
        <c:crossAx val="-291118640"/>
        <c:crosses val="autoZero"/>
        <c:crossBetween val="between"/>
        <c:majorUnit val="0.2"/>
      </c:valAx>
      <c:spPr>
        <a:solidFill>
          <a:srgbClr val="FFFFC1"/>
        </a:solidFill>
        <a:ln>
          <a:noFill/>
        </a:ln>
        <a:effectLst/>
      </c:spPr>
    </c:plotArea>
    <c:plotVisOnly val="1"/>
    <c:dispBlanksAs val="gap"/>
    <c:showDLblsOverMax val="0"/>
  </c:chart>
  <c:spPr>
    <a:noFill/>
    <a:ln w="6350" cap="flat" cmpd="sng" algn="ctr">
      <a:no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0000000000007" l="0.700000000000002" r="0.700000000000002" t="0.750000000000007"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368917594979"/>
          <c:y val="0.143306493467978"/>
          <c:w val="0.392020997375329"/>
          <c:h val="0.720919969749544"/>
        </c:manualLayout>
      </c:layout>
      <c:radarChart>
        <c:radarStyle val="marker"/>
        <c:varyColors val="0"/>
        <c:ser>
          <c:idx val="0"/>
          <c:order val="0"/>
          <c:tx>
            <c:v>'Résultats'</c:v>
          </c:tx>
          <c:spPr>
            <a:ln w="25400">
              <a:solidFill>
                <a:srgbClr val="CC0005"/>
              </a:solidFill>
            </a:ln>
          </c:spPr>
          <c:marker>
            <c:symbol val="none"/>
          </c:marker>
          <c:cat>
            <c:multiLvlStrRef>
              <c:f>('Résultats '!$B$35:$E$35,'Résultats '!$B$36:$E$36,'Résultats '!$B$37:$E$37,'Résultats '!$B$40:$E$40,'Résultats '!$B$41:$E$41,'Résultats '!$B$42:$E$42,'Résultats '!$B$44:$E$44,'Résultats '!$B$45:$E$45,'Résultats '!$B$48:$E$48,'Résultats '!$B$49:$E$49,'Résultats '!$B$50:$E$50,'Résultats '!$B$51:$E$51,'Résultats '!$B$52:$E$52,'Résultats '!$B$53:$E$53,'Résultats '!$B$54:$E$54,'Résultats '!$B$55:$E$55)</c:f>
              <c:multiLvlStrCache>
                <c:ptCount val="16"/>
                <c:lvl>
                  <c:pt idx="0">
                    <c:v>Description générale du DM</c:v>
                  </c:pt>
                  <c:pt idx="1">
                    <c:v>Spécifications du produit</c:v>
                  </c:pt>
                  <c:pt idx="2">
                    <c:v>Références aux générations précédentes ou similaires</c:v>
                  </c:pt>
                  <c:pt idx="3">
                    <c:v>Conception du DM</c:v>
                  </c:pt>
                  <c:pt idx="4">
                    <c:v>Processus de fabrication</c:v>
                  </c:pt>
                  <c:pt idx="5">
                    <c:v>Sites de conception et de fabrication</c:v>
                  </c:pt>
                  <c:pt idx="6">
                    <c:v>Généralités</c:v>
                  </c:pt>
                  <c:pt idx="7">
                    <c:v>Check-list</c:v>
                  </c:pt>
                  <c:pt idx="8">
                    <c:v>Généralités</c:v>
                  </c:pt>
                  <c:pt idx="9">
                    <c:v>Biocompatibilité</c:v>
                  </c:pt>
                  <c:pt idx="10">
                    <c:v>Substances médicamenteuses intégrée au DM, et la compatibilité du DM avec la substance</c:v>
                  </c:pt>
                  <c:pt idx="11">
                    <c:v>Sécurité biologique intégrant des cellules ou des tissus humains ou animaux ou leurs dérivés</c:v>
                  </c:pt>
                  <c:pt idx="12">
                    <c:v>Stérilisation</c:v>
                  </c:pt>
                  <c:pt idx="13">
                    <c:v>Vérification et validation du logiciel</c:v>
                  </c:pt>
                  <c:pt idx="14">
                    <c:v>Etudes sur l’animal </c:v>
                  </c:pt>
                  <c:pt idx="15">
                    <c:v>Preuve clinique</c:v>
                  </c:pt>
                </c:lvl>
                <c:lvl>
                  <c:pt idx="0">
                    <c:v>1.1</c:v>
                  </c:pt>
                  <c:pt idx="1">
                    <c:v>1.2</c:v>
                  </c:pt>
                  <c:pt idx="2">
                    <c:v>1.3</c:v>
                  </c:pt>
                  <c:pt idx="3">
                    <c:v>3.1</c:v>
                  </c:pt>
                  <c:pt idx="4">
                    <c:v>3.2</c:v>
                  </c:pt>
                  <c:pt idx="5">
                    <c:v>3.3</c:v>
                  </c:pt>
                  <c:pt idx="6">
                    <c:v>4.1</c:v>
                  </c:pt>
                  <c:pt idx="7">
                    <c:v>4.2</c:v>
                  </c:pt>
                  <c:pt idx="8">
                    <c:v>6.1</c:v>
                  </c:pt>
                  <c:pt idx="9">
                    <c:v>6.2</c:v>
                  </c:pt>
                  <c:pt idx="10">
                    <c:v>6.3</c:v>
                  </c:pt>
                  <c:pt idx="11">
                    <c:v>6.4</c:v>
                  </c:pt>
                  <c:pt idx="12">
                    <c:v>6.5</c:v>
                  </c:pt>
                  <c:pt idx="13">
                    <c:v>6.6</c:v>
                  </c:pt>
                  <c:pt idx="14">
                    <c:v>6.7</c:v>
                  </c:pt>
                  <c:pt idx="15">
                    <c:v>6.8</c:v>
                  </c:pt>
                </c:lvl>
              </c:multiLvlStrCache>
            </c:multiLvlStrRef>
          </c:cat>
          <c:val>
            <c:numRef>
              <c:f>('Résultats '!$G$35:$G$37,'Résultats '!$G$40:$G$42,'Résultats '!$G$44:$G$45,'Résultats '!$G$48:$G$55)</c:f>
              <c:numCache>
                <c:formatCode>0%</c:formatCode>
                <c:ptCount val="16"/>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numCache>
            </c:numRef>
          </c:val>
        </c:ser>
        <c:ser>
          <c:idx val="1"/>
          <c:order val="1"/>
          <c:tx>
            <c:strRef>
              <c:f>Util_ED!$A$34</c:f>
              <c:strCache>
                <c:ptCount val="1"/>
                <c:pt idx="0">
                  <c:v>90%</c:v>
                </c:pt>
              </c:strCache>
            </c:strRef>
          </c:tx>
          <c:spPr>
            <a:ln>
              <a:solidFill>
                <a:srgbClr val="008F00"/>
              </a:solidFill>
              <a:prstDash val="sysDash"/>
            </a:ln>
          </c:spPr>
          <c:marker>
            <c:symbol val="none"/>
          </c:marker>
          <c:cat>
            <c:multiLvlStrRef>
              <c:f>('Résultats '!$B$35:$E$35,'Résultats '!$B$36:$E$36,'Résultats '!$B$37:$E$37,'Résultats '!$B$40:$E$40,'Résultats '!$B$41:$E$41,'Résultats '!$B$42:$E$42,'Résultats '!$B$44:$E$44,'Résultats '!$B$45:$E$45,'Résultats '!$B$48:$E$48,'Résultats '!$B$49:$E$49,'Résultats '!$B$50:$E$50,'Résultats '!$B$51:$E$51,'Résultats '!$B$52:$E$52,'Résultats '!$B$53:$E$53,'Résultats '!$B$54:$E$54,'Résultats '!$B$55:$E$55)</c:f>
              <c:multiLvlStrCache>
                <c:ptCount val="16"/>
                <c:lvl>
                  <c:pt idx="0">
                    <c:v>Description générale du DM</c:v>
                  </c:pt>
                  <c:pt idx="1">
                    <c:v>Spécifications du produit</c:v>
                  </c:pt>
                  <c:pt idx="2">
                    <c:v>Références aux générations précédentes ou similaires</c:v>
                  </c:pt>
                  <c:pt idx="3">
                    <c:v>Conception du DM</c:v>
                  </c:pt>
                  <c:pt idx="4">
                    <c:v>Processus de fabrication</c:v>
                  </c:pt>
                  <c:pt idx="5">
                    <c:v>Sites de conception et de fabrication</c:v>
                  </c:pt>
                  <c:pt idx="6">
                    <c:v>Généralités</c:v>
                  </c:pt>
                  <c:pt idx="7">
                    <c:v>Check-list</c:v>
                  </c:pt>
                  <c:pt idx="8">
                    <c:v>Généralités</c:v>
                  </c:pt>
                  <c:pt idx="9">
                    <c:v>Biocompatibilité</c:v>
                  </c:pt>
                  <c:pt idx="10">
                    <c:v>Substances médicamenteuses intégrée au DM, et la compatibilité du DM avec la substance</c:v>
                  </c:pt>
                  <c:pt idx="11">
                    <c:v>Sécurité biologique intégrant des cellules ou des tissus humains ou animaux ou leurs dérivés</c:v>
                  </c:pt>
                  <c:pt idx="12">
                    <c:v>Stérilisation</c:v>
                  </c:pt>
                  <c:pt idx="13">
                    <c:v>Vérification et validation du logiciel</c:v>
                  </c:pt>
                  <c:pt idx="14">
                    <c:v>Etudes sur l’animal </c:v>
                  </c:pt>
                  <c:pt idx="15">
                    <c:v>Preuve clinique</c:v>
                  </c:pt>
                </c:lvl>
                <c:lvl>
                  <c:pt idx="0">
                    <c:v>1.1</c:v>
                  </c:pt>
                  <c:pt idx="1">
                    <c:v>1.2</c:v>
                  </c:pt>
                  <c:pt idx="2">
                    <c:v>1.3</c:v>
                  </c:pt>
                  <c:pt idx="3">
                    <c:v>3.1</c:v>
                  </c:pt>
                  <c:pt idx="4">
                    <c:v>3.2</c:v>
                  </c:pt>
                  <c:pt idx="5">
                    <c:v>3.3</c:v>
                  </c:pt>
                  <c:pt idx="6">
                    <c:v>4.1</c:v>
                  </c:pt>
                  <c:pt idx="7">
                    <c:v>4.2</c:v>
                  </c:pt>
                  <c:pt idx="8">
                    <c:v>6.1</c:v>
                  </c:pt>
                  <c:pt idx="9">
                    <c:v>6.2</c:v>
                  </c:pt>
                  <c:pt idx="10">
                    <c:v>6.3</c:v>
                  </c:pt>
                  <c:pt idx="11">
                    <c:v>6.4</c:v>
                  </c:pt>
                  <c:pt idx="12">
                    <c:v>6.5</c:v>
                  </c:pt>
                  <c:pt idx="13">
                    <c:v>6.6</c:v>
                  </c:pt>
                  <c:pt idx="14">
                    <c:v>6.7</c:v>
                  </c:pt>
                  <c:pt idx="15">
                    <c:v>6.8</c:v>
                  </c:pt>
                </c:lvl>
              </c:multiLvlStrCache>
            </c:multiLvlStrRef>
          </c:cat>
          <c:val>
            <c:numRef>
              <c:f>(Util_ED!$A$36:$A$38,Util_ED!$A$40:$A$42,Util_ED!$A$44:$A$45,Util_ED!$A$47:$A$54)</c:f>
              <c:numCache>
                <c:formatCode>0%</c:formatCode>
                <c:ptCount val="1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numCache>
            </c:numRef>
          </c:val>
        </c:ser>
        <c:dLbls>
          <c:showLegendKey val="0"/>
          <c:showVal val="0"/>
          <c:showCatName val="0"/>
          <c:showSerName val="0"/>
          <c:showPercent val="0"/>
          <c:showBubbleSize val="0"/>
        </c:dLbls>
        <c:axId val="-291088128"/>
        <c:axId val="-291085376"/>
      </c:radarChart>
      <c:catAx>
        <c:axId val="-291088128"/>
        <c:scaling>
          <c:orientation val="minMax"/>
        </c:scaling>
        <c:delete val="0"/>
        <c:axPos val="b"/>
        <c:majorGridlines/>
        <c:numFmt formatCode="General" sourceLinked="0"/>
        <c:majorTickMark val="out"/>
        <c:minorTickMark val="none"/>
        <c:tickLblPos val="nextTo"/>
        <c:txPr>
          <a:bodyPr/>
          <a:lstStyle/>
          <a:p>
            <a:pPr>
              <a:defRPr>
                <a:solidFill>
                  <a:srgbClr val="843C0C"/>
                </a:solidFill>
              </a:defRPr>
            </a:pPr>
            <a:endParaRPr lang="fr-FR"/>
          </a:p>
        </c:txPr>
        <c:crossAx val="-291085376"/>
        <c:crosses val="autoZero"/>
        <c:auto val="1"/>
        <c:lblAlgn val="ctr"/>
        <c:lblOffset val="100"/>
        <c:noMultiLvlLbl val="0"/>
      </c:catAx>
      <c:valAx>
        <c:axId val="-291085376"/>
        <c:scaling>
          <c:orientation val="minMax"/>
        </c:scaling>
        <c:delete val="0"/>
        <c:axPos val="l"/>
        <c:majorGridlines/>
        <c:numFmt formatCode="0%" sourceLinked="1"/>
        <c:majorTickMark val="cross"/>
        <c:minorTickMark val="none"/>
        <c:tickLblPos val="nextTo"/>
        <c:txPr>
          <a:bodyPr/>
          <a:lstStyle/>
          <a:p>
            <a:pPr>
              <a:defRPr sz="700">
                <a:solidFill>
                  <a:schemeClr val="tx1">
                    <a:lumMod val="50000"/>
                    <a:lumOff val="50000"/>
                  </a:schemeClr>
                </a:solidFill>
              </a:defRPr>
            </a:pPr>
            <a:endParaRPr lang="fr-FR"/>
          </a:p>
        </c:txPr>
        <c:crossAx val="-291088128"/>
        <c:crosses val="autoZero"/>
        <c:crossBetween val="between"/>
        <c:majorUnit val="0.2"/>
      </c:valAx>
      <c:spPr>
        <a:noFill/>
      </c:spPr>
    </c:plotArea>
    <c:plotVisOnly val="1"/>
    <c:dispBlanksAs val="gap"/>
    <c:showDLblsOverMax val="0"/>
  </c:chart>
  <c:spPr>
    <a:noFill/>
    <a:ln>
      <a:noFill/>
    </a:ln>
  </c:spPr>
  <c:printSettings>
    <c:headerFooter/>
    <c:pageMargins b="0.750000000000001" l="0.700000000000001" r="0.700000000000001" t="0.750000000000001"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782855333435"/>
          <c:y val="0.160469512591918"/>
          <c:w val="0.399818770311291"/>
          <c:h val="0.737997934684408"/>
        </c:manualLayout>
      </c:layout>
      <c:radarChart>
        <c:radarStyle val="filled"/>
        <c:varyColors val="0"/>
        <c:ser>
          <c:idx val="0"/>
          <c:order val="0"/>
          <c:spPr>
            <a:solidFill>
              <a:srgbClr val="CC0005">
                <a:alpha val="19000"/>
              </a:srgbClr>
            </a:solidFill>
            <a:ln w="25400" cmpd="sng">
              <a:solidFill>
                <a:srgbClr val="C00000"/>
              </a:solidFill>
            </a:ln>
            <a:effectLst/>
          </c:spPr>
          <c:dLbls>
            <c:dLbl>
              <c:idx val="0"/>
              <c:layout>
                <c:manualLayout>
                  <c:x val="0.00252812698374577"/>
                  <c:y val="0.081526973384525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0739030157485798"/>
                  <c:y val="0.057377049180327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0669746080221505"/>
                  <c:y val="-0.069672131147542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00461893848428624"/>
                  <c:y val="-0.131147540983607"/>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0739030157485798"/>
                  <c:y val="-0.065573770491803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08083142347501"/>
                  <c:y val="0.0450819672131147"/>
                </c:manualLayout>
              </c:layout>
              <c:spPr>
                <a:noFill/>
                <a:ln>
                  <a:noFill/>
                </a:ln>
                <a:effectLst/>
              </c:spPr>
              <c:txPr>
                <a:bodyPr wrap="square" lIns="38100" tIns="19050" rIns="38100" bIns="19050" anchor="ctr">
                  <a:no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104341820360026"/>
                      <c:h val="0.0960655737704918"/>
                    </c:manualLayout>
                  </c15:layout>
                </c:ext>
              </c:extLst>
            </c:dLbl>
            <c:spPr>
              <a:noFill/>
              <a:ln>
                <a:noFill/>
              </a:ln>
              <a:effectLst/>
            </c:spPr>
            <c:txPr>
              <a:bodyPr wrap="square" lIns="38100" tIns="19050" rIns="38100" bIns="19050" anchor="ctr">
                <a:sp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 '!$B$38</c:f>
              <c:strCache>
                <c:ptCount val="1"/>
                <c:pt idx="0">
                  <c:v>Etiquetage</c:v>
                </c:pt>
              </c:strCache>
            </c:strRef>
          </c:cat>
          <c:val>
            <c:numRef>
              <c:f>'Résultats '!$G$38</c:f>
              <c:numCache>
                <c:formatCode>0%</c:formatCode>
                <c:ptCount val="1"/>
                <c:pt idx="0">
                  <c:v>0.0</c:v>
                </c:pt>
              </c:numCache>
            </c:numRef>
          </c:val>
        </c:ser>
        <c:dLbls>
          <c:showLegendKey val="0"/>
          <c:showVal val="1"/>
          <c:showCatName val="0"/>
          <c:showSerName val="0"/>
          <c:showPercent val="0"/>
          <c:showBubbleSize val="0"/>
        </c:dLbls>
        <c:axId val="-291053024"/>
        <c:axId val="-291050272"/>
      </c:radarChart>
      <c:catAx>
        <c:axId val="-2910530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charset="0"/>
                <a:ea typeface="Arial" charset="0"/>
                <a:cs typeface="Arial" charset="0"/>
              </a:defRPr>
            </a:pPr>
            <a:endParaRPr lang="fr-FR"/>
          </a:p>
        </c:txPr>
        <c:crossAx val="-291050272"/>
        <c:crosses val="autoZero"/>
        <c:auto val="1"/>
        <c:lblAlgn val="ctr"/>
        <c:lblOffset val="100"/>
        <c:noMultiLvlLbl val="0"/>
      </c:catAx>
      <c:valAx>
        <c:axId val="-291050272"/>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Arial" charset="0"/>
                <a:ea typeface="Arial" charset="0"/>
                <a:cs typeface="Arial" charset="0"/>
              </a:defRPr>
            </a:pPr>
            <a:endParaRPr lang="fr-FR"/>
          </a:p>
        </c:txPr>
        <c:crossAx val="-291053024"/>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7" l="0.700000000000002" r="0.700000000000002" t="0.750000000000007"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351589900822"/>
          <c:y val="0.194010101326976"/>
          <c:w val="0.486535590236852"/>
          <c:h val="0.734199791291151"/>
        </c:manualLayout>
      </c:layout>
      <c:radarChart>
        <c:radarStyle val="filled"/>
        <c:varyColors val="0"/>
        <c:ser>
          <c:idx val="0"/>
          <c:order val="0"/>
          <c:spPr>
            <a:solidFill>
              <a:srgbClr val="CC0005">
                <a:alpha val="20000"/>
              </a:srgbClr>
            </a:solidFill>
            <a:ln w="25400">
              <a:solidFill>
                <a:srgbClr val="C00000"/>
              </a:solidFill>
            </a:ln>
            <a:effectLst/>
          </c:spPr>
          <c:dLbls>
            <c:dLbl>
              <c:idx val="0"/>
              <c:layout>
                <c:manualLayout>
                  <c:x val="-0.00228832951945084"/>
                  <c:y val="0.134387351778656"/>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0869565217391305"/>
                  <c:y val="-7.24629310179853E-1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0"/>
                  <c:y val="-0.130434782608696"/>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080091533180778"/>
                  <c:y val="-0.0039525691699604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('Résultats '!$C$44,'Résultats '!$C$45)</c:f>
              <c:strCache>
                <c:ptCount val="2"/>
                <c:pt idx="0">
                  <c:v>Généralités</c:v>
                </c:pt>
                <c:pt idx="1">
                  <c:v>Check-list</c:v>
                </c:pt>
              </c:strCache>
            </c:strRef>
          </c:cat>
          <c:val>
            <c:numRef>
              <c:f>('Résultats '!$G$44,'Résultats '!$G$45)</c:f>
              <c:numCache>
                <c:formatCode>0%</c:formatCode>
                <c:ptCount val="2"/>
                <c:pt idx="0">
                  <c:v>0.0</c:v>
                </c:pt>
                <c:pt idx="1">
                  <c:v>0.0</c:v>
                </c:pt>
              </c:numCache>
            </c:numRef>
          </c:val>
        </c:ser>
        <c:dLbls>
          <c:showLegendKey val="0"/>
          <c:showVal val="1"/>
          <c:showCatName val="0"/>
          <c:showSerName val="0"/>
          <c:showPercent val="0"/>
          <c:showBubbleSize val="0"/>
        </c:dLbls>
        <c:axId val="-291026464"/>
        <c:axId val="-291023712"/>
      </c:radarChart>
      <c:catAx>
        <c:axId val="-291026464"/>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charset="0"/>
                <a:ea typeface="Arial" charset="0"/>
                <a:cs typeface="Arial" charset="0"/>
              </a:defRPr>
            </a:pPr>
            <a:endParaRPr lang="fr-FR"/>
          </a:p>
        </c:txPr>
        <c:crossAx val="-291023712"/>
        <c:crosses val="autoZero"/>
        <c:auto val="1"/>
        <c:lblAlgn val="ctr"/>
        <c:lblOffset val="100"/>
        <c:noMultiLvlLbl val="0"/>
      </c:catAx>
      <c:valAx>
        <c:axId val="-291023712"/>
        <c:scaling>
          <c:orientation val="minMax"/>
          <c:max val="1.0"/>
        </c:scaling>
        <c:delete val="0"/>
        <c:axPos val="l"/>
        <c:majorGridlines>
          <c:spPr>
            <a:ln w="3175" cap="flat" cmpd="sng" algn="ctr">
              <a:solidFill>
                <a:schemeClr val="bg1">
                  <a:lumMod val="65000"/>
                </a:schemeClr>
              </a:solidFill>
              <a:prstDash val="sysDot"/>
              <a:round/>
            </a:ln>
            <a:effectLst/>
          </c:spPr>
        </c:majorGridlines>
        <c:numFmt formatCode="0%" sourceLinked="1"/>
        <c:majorTickMark val="none"/>
        <c:minorTickMark val="none"/>
        <c:tickLblPos val="nextTo"/>
        <c:spPr>
          <a:noFill/>
          <a:ln>
            <a:solidFill>
              <a:schemeClr val="bg1">
                <a:lumMod val="50000"/>
              </a:schemeClr>
            </a:solidFill>
            <a:prstDash val="sysDot"/>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fr-FR"/>
          </a:p>
        </c:txPr>
        <c:crossAx val="-2910264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0000000000007" l="0.700000000000002" r="0.700000000000002" t="0.750000000000007"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278693896433"/>
          <c:y val="0.0950466514266362"/>
          <c:w val="0.485442612207134"/>
          <c:h val="0.8529174498349"/>
        </c:manualLayout>
      </c:layout>
      <c:radarChart>
        <c:radarStyle val="filled"/>
        <c:varyColors val="0"/>
        <c:ser>
          <c:idx val="0"/>
          <c:order val="0"/>
          <c:spPr>
            <a:solidFill>
              <a:srgbClr val="CC0005">
                <a:alpha val="20000"/>
              </a:srgbClr>
            </a:solidFill>
            <a:ln w="25400">
              <a:solidFill>
                <a:srgbClr val="CC0005"/>
              </a:solidFill>
            </a:ln>
            <a:effectLst/>
          </c:spPr>
          <c:dLbls>
            <c:dLbl>
              <c:idx val="0"/>
              <c:layout>
                <c:manualLayout>
                  <c:x val="0.0"/>
                  <c:y val="0.098924731182795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'Résultats '!$B$46</c:f>
              <c:strCache>
                <c:ptCount val="1"/>
                <c:pt idx="0">
                  <c:v>Résumé de l'analyse de risque et du contrôle</c:v>
                </c:pt>
              </c:strCache>
            </c:strRef>
          </c:cat>
          <c:val>
            <c:numRef>
              <c:f>'Résultats '!$G$46</c:f>
              <c:numCache>
                <c:formatCode>0%</c:formatCode>
                <c:ptCount val="1"/>
                <c:pt idx="0">
                  <c:v>0.0</c:v>
                </c:pt>
              </c:numCache>
            </c:numRef>
          </c:val>
        </c:ser>
        <c:dLbls>
          <c:showLegendKey val="0"/>
          <c:showVal val="1"/>
          <c:showCatName val="0"/>
          <c:showSerName val="0"/>
          <c:showPercent val="0"/>
          <c:showBubbleSize val="0"/>
        </c:dLbls>
        <c:axId val="-291003984"/>
        <c:axId val="-291001232"/>
      </c:radarChart>
      <c:catAx>
        <c:axId val="-291003984"/>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harset="0"/>
                <a:ea typeface="Arial" charset="0"/>
                <a:cs typeface="Arial" charset="0"/>
              </a:defRPr>
            </a:pPr>
            <a:endParaRPr lang="fr-FR"/>
          </a:p>
        </c:txPr>
        <c:crossAx val="-291001232"/>
        <c:crosses val="autoZero"/>
        <c:auto val="1"/>
        <c:lblAlgn val="ctr"/>
        <c:lblOffset val="100"/>
        <c:noMultiLvlLbl val="0"/>
      </c:catAx>
      <c:valAx>
        <c:axId val="-291001232"/>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fr-FR"/>
          </a:p>
        </c:txPr>
        <c:crossAx val="-291003984"/>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0000000000007" l="0.700000000000002" r="0.700000000000002" t="0.750000000000007"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782839879777"/>
          <c:y val="0.146478636891702"/>
          <c:w val="0.399818770311292"/>
          <c:h val="0.737997934684409"/>
        </c:manualLayout>
      </c:layout>
      <c:radarChart>
        <c:radarStyle val="filled"/>
        <c:varyColors val="0"/>
        <c:ser>
          <c:idx val="0"/>
          <c:order val="0"/>
          <c:spPr>
            <a:solidFill>
              <a:srgbClr val="CC0005">
                <a:alpha val="19000"/>
              </a:srgbClr>
            </a:solidFill>
            <a:ln w="25400" cmpd="sng">
              <a:solidFill>
                <a:srgbClr val="C00000"/>
              </a:solidFill>
            </a:ln>
            <a:effectLst/>
          </c:spPr>
          <c:dLbls>
            <c:dLbl>
              <c:idx val="0"/>
              <c:layout>
                <c:manualLayout>
                  <c:x val="-0.00461893848428624"/>
                  <c:y val="0.135245901639344"/>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739030157485798"/>
                  <c:y val="0.0573770491803279"/>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669746080221505"/>
                  <c:y val="-0.069672131147542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0461893848428624"/>
                  <c:y val="-0.131147540983607"/>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0739030157485798"/>
                  <c:y val="-0.065573770491803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08083142347501"/>
                  <c:y val="0.0450819672131147"/>
                </c:manualLayout>
              </c:layout>
              <c:spPr>
                <a:noFill/>
                <a:ln>
                  <a:noFill/>
                </a:ln>
                <a:effectLst/>
              </c:spPr>
              <c:txPr>
                <a:bodyPr wrap="square" lIns="38100" tIns="19050" rIns="38100" bIns="19050" anchor="ctr">
                  <a:no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104341820360026"/>
                      <c:h val="0.0960655737704918"/>
                    </c:manualLayout>
                  </c15:layout>
                </c:ext>
              </c:extLst>
            </c:dLbl>
            <c:spPr>
              <a:noFill/>
              <a:ln>
                <a:noFill/>
              </a:ln>
              <a:effectLst/>
            </c:spPr>
            <c:txPr>
              <a:bodyPr wrap="square" lIns="38100" tIns="19050" rIns="38100" bIns="19050" anchor="ctr">
                <a:spAutoFit/>
              </a:bodyPr>
              <a:lstStyle/>
              <a:p>
                <a:pPr>
                  <a:defRPr sz="900" b="1">
                    <a:solidFill>
                      <a:srgbClr val="CD4F16"/>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('Résultats '!$B$35:$D$35,'Résultats '!$B$36:$D$36,'Résultats '!$B$37:$D$37)</c:f>
              <c:multiLvlStrCache>
                <c:ptCount val="3"/>
                <c:lvl>
                  <c:pt idx="0">
                    <c:v>Description générale du DM</c:v>
                  </c:pt>
                  <c:pt idx="1">
                    <c:v>Spécifications du produit</c:v>
                  </c:pt>
                  <c:pt idx="2">
                    <c:v>Références aux générations précédentes ou similaires</c:v>
                  </c:pt>
                </c:lvl>
                <c:lvl>
                  <c:pt idx="0">
                    <c:v>1.1</c:v>
                  </c:pt>
                  <c:pt idx="1">
                    <c:v>1.2</c:v>
                  </c:pt>
                  <c:pt idx="2">
                    <c:v>1.3</c:v>
                  </c:pt>
                </c:lvl>
              </c:multiLvlStrCache>
            </c:multiLvlStrRef>
          </c:cat>
          <c:val>
            <c:numRef>
              <c:f>('Résultats '!$G$35,'Résultats '!$G$36,'Résultats '!$G$37)</c:f>
              <c:numCache>
                <c:formatCode>0%</c:formatCode>
                <c:ptCount val="3"/>
                <c:pt idx="0">
                  <c:v>0.0</c:v>
                </c:pt>
                <c:pt idx="1">
                  <c:v>0.0</c:v>
                </c:pt>
                <c:pt idx="2">
                  <c:v>0.0</c:v>
                </c:pt>
              </c:numCache>
            </c:numRef>
          </c:val>
        </c:ser>
        <c:dLbls>
          <c:showLegendKey val="0"/>
          <c:showVal val="1"/>
          <c:showCatName val="0"/>
          <c:showSerName val="0"/>
          <c:showPercent val="0"/>
          <c:showBubbleSize val="0"/>
        </c:dLbls>
        <c:axId val="-290977440"/>
        <c:axId val="-290974688"/>
      </c:radarChart>
      <c:catAx>
        <c:axId val="-2909774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charset="0"/>
                <a:ea typeface="Arial" charset="0"/>
                <a:cs typeface="Arial" charset="0"/>
              </a:defRPr>
            </a:pPr>
            <a:endParaRPr lang="fr-FR"/>
          </a:p>
        </c:txPr>
        <c:crossAx val="-290974688"/>
        <c:crosses val="autoZero"/>
        <c:auto val="1"/>
        <c:lblAlgn val="ctr"/>
        <c:lblOffset val="100"/>
        <c:noMultiLvlLbl val="0"/>
      </c:catAx>
      <c:valAx>
        <c:axId val="-290974688"/>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Arial" charset="0"/>
                <a:ea typeface="Arial" charset="0"/>
                <a:cs typeface="Arial" charset="0"/>
              </a:defRPr>
            </a:pPr>
            <a:endParaRPr lang="fr-FR"/>
          </a:p>
        </c:txPr>
        <c:crossAx val="-290977440"/>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7" l="0.700000000000002" r="0.700000000000002" t="0.750000000000007"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859599049834"/>
          <c:y val="0.102983991670463"/>
          <c:w val="0.50627705410593"/>
          <c:h val="0.8447734033246"/>
        </c:manualLayout>
      </c:layout>
      <c:radarChart>
        <c:radarStyle val="filled"/>
        <c:varyColors val="0"/>
        <c:ser>
          <c:idx val="0"/>
          <c:order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('Résultats '!$B$48:$C$48,'Résultats '!$B$49:$C$49,'Résultats '!$B$50:$C$50,'Résultats '!$B$51:$C$51,'Résultats '!$B$52:$C$52,'Résultats '!$B$53:$C$53,'Résultats '!$B$54:$C$54,'Résultats '!$B$55:$C$55)</c:f>
              <c:multiLvlStrCache>
                <c:ptCount val="8"/>
                <c:lvl>
                  <c:pt idx="0">
                    <c:v>Généralités</c:v>
                  </c:pt>
                  <c:pt idx="1">
                    <c:v>Biocompatibilité</c:v>
                  </c:pt>
                  <c:pt idx="2">
                    <c:v>Substances médicamenteuses intégrée au DM, et la compatibilité du DM avec la substance</c:v>
                  </c:pt>
                  <c:pt idx="3">
                    <c:v>Sécurité biologique intégrant des cellules ou des tissus humains ou animaux ou leurs dérivés</c:v>
                  </c:pt>
                  <c:pt idx="4">
                    <c:v>Stérilisation</c:v>
                  </c:pt>
                  <c:pt idx="5">
                    <c:v>Vérification et validation du logiciel</c:v>
                  </c:pt>
                  <c:pt idx="6">
                    <c:v>Etudes sur l’animal </c:v>
                  </c:pt>
                  <c:pt idx="7">
                    <c:v>Preuve clinique</c:v>
                  </c:pt>
                </c:lvl>
                <c:lvl>
                  <c:pt idx="0">
                    <c:v>6.1</c:v>
                  </c:pt>
                  <c:pt idx="1">
                    <c:v>6.2</c:v>
                  </c:pt>
                  <c:pt idx="2">
                    <c:v>6.3</c:v>
                  </c:pt>
                  <c:pt idx="3">
                    <c:v>6.4</c:v>
                  </c:pt>
                  <c:pt idx="4">
                    <c:v>6.5</c:v>
                  </c:pt>
                  <c:pt idx="5">
                    <c:v>6.6</c:v>
                  </c:pt>
                  <c:pt idx="6">
                    <c:v>6.7</c:v>
                  </c:pt>
                  <c:pt idx="7">
                    <c:v>6.8</c:v>
                  </c:pt>
                </c:lvl>
              </c:multiLvlStrCache>
            </c:multiLvlStrRef>
          </c:cat>
          <c:val>
            <c:numRef>
              <c:f>('Résultats '!$G$48,'Résultats '!$G$49,'Résultats '!$G$50,'Résultats '!$G$51,'Résultats '!$G$52,'Résultats '!$G$53,'Résultats '!$G$54,'Résultats '!$G$55)</c:f>
              <c:numCache>
                <c:formatCode>0%</c:formatCode>
                <c:ptCount val="8"/>
                <c:pt idx="0">
                  <c:v>0.0</c:v>
                </c:pt>
                <c:pt idx="1">
                  <c:v>0.0</c:v>
                </c:pt>
                <c:pt idx="2">
                  <c:v>0.0</c:v>
                </c:pt>
                <c:pt idx="3">
                  <c:v>0.0</c:v>
                </c:pt>
                <c:pt idx="4">
                  <c:v>0.0</c:v>
                </c:pt>
                <c:pt idx="5">
                  <c:v>0.0</c:v>
                </c:pt>
                <c:pt idx="6">
                  <c:v>0.0</c:v>
                </c:pt>
                <c:pt idx="7">
                  <c:v>0.0</c:v>
                </c:pt>
              </c:numCache>
            </c:numRef>
          </c:val>
        </c:ser>
        <c:dLbls>
          <c:showLegendKey val="0"/>
          <c:showVal val="1"/>
          <c:showCatName val="0"/>
          <c:showSerName val="0"/>
          <c:showPercent val="0"/>
          <c:showBubbleSize val="0"/>
        </c:dLbls>
        <c:axId val="-290956480"/>
        <c:axId val="-290954000"/>
      </c:radarChart>
      <c:catAx>
        <c:axId val="-290956480"/>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harset="0"/>
                <a:ea typeface="Arial" charset="0"/>
                <a:cs typeface="Arial" charset="0"/>
              </a:defRPr>
            </a:pPr>
            <a:endParaRPr lang="fr-FR"/>
          </a:p>
        </c:txPr>
        <c:crossAx val="-290954000"/>
        <c:crosses val="autoZero"/>
        <c:auto val="1"/>
        <c:lblAlgn val="ctr"/>
        <c:lblOffset val="100"/>
        <c:noMultiLvlLbl val="0"/>
      </c:catAx>
      <c:valAx>
        <c:axId val="-290954000"/>
        <c:scaling>
          <c:orientation val="minMax"/>
          <c:max val="1.0"/>
          <c:min val="0.0"/>
        </c:scaling>
        <c:delete val="0"/>
        <c:axPos val="l"/>
        <c:majorGridlines>
          <c:spPr>
            <a:ln w="3175" cap="flat" cmpd="sng" algn="ctr">
              <a:solidFill>
                <a:schemeClr val="bg1">
                  <a:lumMod val="65000"/>
                </a:schemeClr>
              </a:solidFill>
              <a:prstDash val="sysDot"/>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fr-FR"/>
          </a:p>
        </c:txPr>
        <c:crossAx val="-290956480"/>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0000000000007" l="0.700000000000002" r="0.700000000000002" t="0.750000000000007"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4" Type="http://schemas.openxmlformats.org/officeDocument/2006/relationships/chart" Target="../charts/chart3.xml"/><Relationship Id="rId5" Type="http://schemas.openxmlformats.org/officeDocument/2006/relationships/chart" Target="../charts/chart4.xml"/><Relationship Id="rId1" Type="http://schemas.openxmlformats.org/officeDocument/2006/relationships/image" Target="../media/image2.png"/><Relationship Id="rId2"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4" Type="http://schemas.openxmlformats.org/officeDocument/2006/relationships/chart" Target="../charts/chart7.xml"/><Relationship Id="rId5" Type="http://schemas.openxmlformats.org/officeDocument/2006/relationships/chart" Target="../charts/chart8.xml"/><Relationship Id="rId6" Type="http://schemas.openxmlformats.org/officeDocument/2006/relationships/chart" Target="../charts/chart9.xml"/><Relationship Id="rId7" Type="http://schemas.openxmlformats.org/officeDocument/2006/relationships/chart" Target="../charts/chart10.xml"/><Relationship Id="rId1" Type="http://schemas.openxmlformats.org/officeDocument/2006/relationships/chart" Target="../charts/chart5.xml"/><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100623</xdr:colOff>
      <xdr:row>2</xdr:row>
      <xdr:rowOff>110068</xdr:rowOff>
    </xdr:from>
    <xdr:to>
      <xdr:col>2</xdr:col>
      <xdr:colOff>651482</xdr:colOff>
      <xdr:row>3</xdr:row>
      <xdr:rowOff>186267</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23" y="262468"/>
          <a:ext cx="1465259" cy="347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112375</xdr:colOff>
      <xdr:row>1</xdr:row>
      <xdr:rowOff>97752</xdr:rowOff>
    </xdr:from>
    <xdr:to>
      <xdr:col>1</xdr:col>
      <xdr:colOff>1558732</xdr:colOff>
      <xdr:row>3</xdr:row>
      <xdr:rowOff>97753</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75" y="300952"/>
          <a:ext cx="1849582" cy="4318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69273</xdr:colOff>
      <xdr:row>1</xdr:row>
      <xdr:rowOff>34636</xdr:rowOff>
    </xdr:from>
    <xdr:to>
      <xdr:col>0</xdr:col>
      <xdr:colOff>432688</xdr:colOff>
      <xdr:row>1</xdr:row>
      <xdr:rowOff>203573</xdr:rowOff>
    </xdr:to>
    <xdr:pic>
      <xdr:nvPicPr>
        <xdr:cNvPr id="3" name="4 Imagen" descr="téléchargement.pn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9273" y="242454"/>
          <a:ext cx="363415" cy="168937"/>
        </a:xfrm>
        <a:prstGeom prst="rect">
          <a:avLst/>
        </a:prstGeom>
      </xdr:spPr>
    </xdr:pic>
    <xdr:clientData/>
  </xdr:twoCellAnchor>
  <xdr:twoCellAnchor>
    <xdr:from>
      <xdr:col>0</xdr:col>
      <xdr:colOff>80818</xdr:colOff>
      <xdr:row>15</xdr:row>
      <xdr:rowOff>50800</xdr:rowOff>
    </xdr:from>
    <xdr:to>
      <xdr:col>3</xdr:col>
      <xdr:colOff>1143000</xdr:colOff>
      <xdr:row>19</xdr:row>
      <xdr:rowOff>219075</xdr:rowOff>
    </xdr:to>
    <xdr:graphicFrame macro="">
      <xdr:nvGraphicFramePr>
        <xdr:cNvPr id="7" name="Chart 2">
          <a:extLst>
            <a:ext uri="{FF2B5EF4-FFF2-40B4-BE49-F238E27FC236}">
              <a16:creationId xmlns:a16="http://schemas.microsoft.com/office/drawing/2014/main" xmlns="" id="{00000000-0008-0000-0200-00003D23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63500</xdr:colOff>
      <xdr:row>10</xdr:row>
      <xdr:rowOff>38100</xdr:rowOff>
    </xdr:from>
    <xdr:to>
      <xdr:col>3</xdr:col>
      <xdr:colOff>1139825</xdr:colOff>
      <xdr:row>13</xdr:row>
      <xdr:rowOff>187324</xdr:rowOff>
    </xdr:to>
    <xdr:graphicFrame macro="">
      <xdr:nvGraphicFramePr>
        <xdr:cNvPr id="8" name="Chart 2">
          <a:extLst>
            <a:ext uri="{FF2B5EF4-FFF2-40B4-BE49-F238E27FC236}">
              <a16:creationId xmlns:a16="http://schemas.microsoft.com/office/drawing/2014/main" xmlns="" id="{00000000-0008-0000-0200-00003F23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114300</xdr:colOff>
      <xdr:row>11</xdr:row>
      <xdr:rowOff>130242</xdr:rowOff>
    </xdr:from>
    <xdr:to>
      <xdr:col>7</xdr:col>
      <xdr:colOff>1117600</xdr:colOff>
      <xdr:row>19</xdr:row>
      <xdr:rowOff>304799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247650</xdr:rowOff>
    </xdr:from>
    <xdr:to>
      <xdr:col>4</xdr:col>
      <xdr:colOff>3505199</xdr:colOff>
      <xdr:row>28</xdr:row>
      <xdr:rowOff>704850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317500</xdr:rowOff>
    </xdr:from>
    <xdr:to>
      <xdr:col>4</xdr:col>
      <xdr:colOff>1092199</xdr:colOff>
      <xdr:row>24</xdr:row>
      <xdr:rowOff>571500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1</xdr:row>
      <xdr:rowOff>63500</xdr:rowOff>
    </xdr:from>
    <xdr:to>
      <xdr:col>0</xdr:col>
      <xdr:colOff>477715</xdr:colOff>
      <xdr:row>1</xdr:row>
      <xdr:rowOff>232437</xdr:rowOff>
    </xdr:to>
    <xdr:pic>
      <xdr:nvPicPr>
        <xdr:cNvPr id="2" name="4 Imagen" descr="téléchargement.pn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14300" y="266700"/>
          <a:ext cx="363415" cy="168937"/>
        </a:xfrm>
        <a:prstGeom prst="rect">
          <a:avLst/>
        </a:prstGeom>
      </xdr:spPr>
    </xdr:pic>
    <xdr:clientData/>
  </xdr:twoCellAnchor>
  <xdr:twoCellAnchor>
    <xdr:from>
      <xdr:col>0</xdr:col>
      <xdr:colOff>9525</xdr:colOff>
      <xdr:row>37</xdr:row>
      <xdr:rowOff>339726</xdr:rowOff>
    </xdr:from>
    <xdr:to>
      <xdr:col>4</xdr:col>
      <xdr:colOff>1152525</xdr:colOff>
      <xdr:row>41</xdr:row>
      <xdr:rowOff>295276</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46</xdr:row>
      <xdr:rowOff>200026</xdr:rowOff>
    </xdr:from>
    <xdr:to>
      <xdr:col>4</xdr:col>
      <xdr:colOff>949325</xdr:colOff>
      <xdr:row>51</xdr:row>
      <xdr:rowOff>333376</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xdr:row>
      <xdr:rowOff>85725</xdr:rowOff>
    </xdr:from>
    <xdr:to>
      <xdr:col>4</xdr:col>
      <xdr:colOff>1120774</xdr:colOff>
      <xdr:row>15</xdr:row>
      <xdr:rowOff>415925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171450</xdr:colOff>
      <xdr:row>56</xdr:row>
      <xdr:rowOff>19050</xdr:rowOff>
    </xdr:from>
    <xdr:to>
      <xdr:col>4</xdr:col>
      <xdr:colOff>1120775</xdr:colOff>
      <xdr:row>59</xdr:row>
      <xdr:rowOff>781050</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28</xdr:row>
      <xdr:rowOff>323850</xdr:rowOff>
    </xdr:from>
    <xdr:to>
      <xdr:col>4</xdr:col>
      <xdr:colOff>1101724</xdr:colOff>
      <xdr:row>33</xdr:row>
      <xdr:rowOff>577850</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499984740745262"/>
  </sheetPr>
  <dimension ref="A1:BM108"/>
  <sheetViews>
    <sheetView tabSelected="1" showWhiteSpace="0" view="pageLayout" topLeftCell="B1" workbookViewId="0">
      <selection activeCell="E6" sqref="E6:J6"/>
    </sheetView>
  </sheetViews>
  <sheetFormatPr baseColWidth="10" defaultColWidth="9.42578125" defaultRowHeight="11" x14ac:dyDescent="0.15"/>
  <cols>
    <col min="1" max="1" width="3.85546875" style="21" hidden="1" customWidth="1"/>
    <col min="2" max="2" width="10.28515625" style="21" customWidth="1"/>
    <col min="3" max="3" width="8.28515625" style="21" customWidth="1"/>
    <col min="4" max="4" width="6.7109375" style="21" customWidth="1"/>
    <col min="5" max="5" width="6.5703125" style="21" customWidth="1"/>
    <col min="6" max="6" width="7" style="21" customWidth="1"/>
    <col min="7" max="7" width="6.5703125" style="21" customWidth="1"/>
    <col min="8" max="8" width="9.42578125" style="21" customWidth="1"/>
    <col min="9" max="9" width="8.85546875" style="20" customWidth="1"/>
    <col min="10" max="10" width="14.42578125" style="20" customWidth="1"/>
    <col min="11" max="65" width="9.42578125" style="20"/>
    <col min="66" max="16384" width="9.42578125" style="21"/>
  </cols>
  <sheetData>
    <row r="1" spans="2:65" ht="12" customHeight="1" x14ac:dyDescent="0.15">
      <c r="B1" s="38" t="s">
        <v>219</v>
      </c>
      <c r="C1" s="17"/>
      <c r="D1" s="17"/>
      <c r="E1" s="18"/>
      <c r="F1" s="19"/>
      <c r="G1" s="17"/>
      <c r="H1" s="4"/>
      <c r="J1" s="39" t="s">
        <v>35</v>
      </c>
    </row>
    <row r="2" spans="2:65" ht="12" customHeight="1" x14ac:dyDescent="0.15">
      <c r="B2" s="38" t="s">
        <v>326</v>
      </c>
      <c r="C2" s="17"/>
      <c r="D2" s="17"/>
      <c r="E2" s="18"/>
      <c r="F2" s="19"/>
      <c r="G2" s="17"/>
      <c r="H2" s="4"/>
      <c r="J2" s="39"/>
    </row>
    <row r="3" spans="2:65" ht="21" customHeight="1" x14ac:dyDescent="0.15">
      <c r="B3" s="184"/>
      <c r="C3" s="204"/>
      <c r="D3" s="304" t="s">
        <v>283</v>
      </c>
      <c r="E3" s="304"/>
      <c r="F3" s="304"/>
      <c r="G3" s="304"/>
      <c r="H3" s="304"/>
      <c r="I3" s="304"/>
      <c r="J3" s="305"/>
    </row>
    <row r="4" spans="2:65" s="36" customFormat="1" ht="25" customHeight="1" x14ac:dyDescent="0.15">
      <c r="B4" s="185"/>
      <c r="C4" s="191"/>
      <c r="D4" s="302" t="s">
        <v>282</v>
      </c>
      <c r="E4" s="302"/>
      <c r="F4" s="302"/>
      <c r="G4" s="302"/>
      <c r="H4" s="302"/>
      <c r="I4" s="302"/>
      <c r="J4" s="303"/>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row>
    <row r="5" spans="2:65" ht="11" customHeight="1" x14ac:dyDescent="0.15">
      <c r="B5" s="297" t="s">
        <v>55</v>
      </c>
      <c r="C5" s="297"/>
      <c r="D5" s="297"/>
      <c r="E5" s="297"/>
      <c r="F5" s="297"/>
      <c r="G5" s="297"/>
      <c r="H5" s="297"/>
      <c r="I5" s="297"/>
      <c r="J5" s="297"/>
    </row>
    <row r="6" spans="2:65" ht="18" customHeight="1" x14ac:dyDescent="0.15">
      <c r="B6" s="298" t="s">
        <v>27</v>
      </c>
      <c r="C6" s="299"/>
      <c r="D6" s="299"/>
      <c r="E6" s="300" t="s">
        <v>82</v>
      </c>
      <c r="F6" s="300"/>
      <c r="G6" s="300"/>
      <c r="H6" s="300"/>
      <c r="I6" s="300"/>
      <c r="J6" s="301"/>
    </row>
    <row r="7" spans="2:65" ht="18" customHeight="1" x14ac:dyDescent="0.15">
      <c r="B7" s="306" t="s">
        <v>286</v>
      </c>
      <c r="C7" s="307"/>
      <c r="D7" s="307"/>
      <c r="E7" s="308" t="s">
        <v>18</v>
      </c>
      <c r="F7" s="308"/>
      <c r="G7" s="308"/>
      <c r="H7" s="308"/>
      <c r="I7" s="308"/>
      <c r="J7" s="309"/>
    </row>
    <row r="8" spans="2:65" ht="18" customHeight="1" x14ac:dyDescent="0.15">
      <c r="B8" s="310" t="s">
        <v>73</v>
      </c>
      <c r="C8" s="311"/>
      <c r="D8" s="311"/>
      <c r="E8" s="312" t="s">
        <v>289</v>
      </c>
      <c r="F8" s="313"/>
      <c r="G8" s="313"/>
      <c r="H8" s="313"/>
      <c r="I8" s="314" t="s">
        <v>290</v>
      </c>
      <c r="J8" s="315"/>
    </row>
    <row r="9" spans="2:65" ht="5.25" customHeight="1" x14ac:dyDescent="0.15">
      <c r="B9" s="25"/>
      <c r="C9" s="25"/>
      <c r="D9" s="25"/>
      <c r="E9" s="26"/>
      <c r="F9" s="26"/>
      <c r="G9" s="26"/>
      <c r="H9" s="26"/>
      <c r="I9" s="27"/>
      <c r="J9" s="27"/>
    </row>
    <row r="10" spans="2:65" ht="18.75" customHeight="1" x14ac:dyDescent="0.15">
      <c r="B10" s="316" t="s">
        <v>28</v>
      </c>
      <c r="C10" s="317"/>
      <c r="D10" s="317"/>
      <c r="E10" s="317"/>
      <c r="F10" s="317"/>
      <c r="G10" s="317"/>
      <c r="H10" s="317"/>
      <c r="I10" s="317"/>
      <c r="J10" s="318"/>
    </row>
    <row r="11" spans="2:65" ht="71" customHeight="1" x14ac:dyDescent="0.15">
      <c r="B11" s="319" t="s">
        <v>276</v>
      </c>
      <c r="C11" s="320"/>
      <c r="D11" s="320"/>
      <c r="E11" s="320"/>
      <c r="F11" s="320"/>
      <c r="G11" s="320"/>
      <c r="H11" s="320"/>
      <c r="I11" s="320"/>
      <c r="J11" s="321"/>
    </row>
    <row r="12" spans="2:65" ht="39" customHeight="1" x14ac:dyDescent="0.15">
      <c r="B12" s="319" t="s">
        <v>277</v>
      </c>
      <c r="C12" s="320"/>
      <c r="D12" s="320"/>
      <c r="E12" s="320"/>
      <c r="F12" s="320"/>
      <c r="G12" s="320"/>
      <c r="H12" s="320"/>
      <c r="I12" s="320"/>
      <c r="J12" s="321"/>
    </row>
    <row r="13" spans="2:65" ht="61" customHeight="1" x14ac:dyDescent="0.15">
      <c r="B13" s="319" t="s">
        <v>278</v>
      </c>
      <c r="C13" s="320"/>
      <c r="D13" s="320"/>
      <c r="E13" s="320"/>
      <c r="F13" s="320"/>
      <c r="G13" s="320"/>
      <c r="H13" s="320"/>
      <c r="I13" s="320"/>
      <c r="J13" s="321"/>
    </row>
    <row r="14" spans="2:65" ht="15" customHeight="1" x14ac:dyDescent="0.15">
      <c r="B14" s="332" t="s">
        <v>211</v>
      </c>
      <c r="C14" s="333"/>
      <c r="D14" s="333"/>
      <c r="E14" s="333"/>
      <c r="F14" s="333"/>
      <c r="G14" s="333"/>
      <c r="H14" s="333"/>
      <c r="I14" s="333"/>
      <c r="J14" s="334"/>
    </row>
    <row r="15" spans="2:65" ht="50" customHeight="1" x14ac:dyDescent="0.15">
      <c r="B15" s="330" t="s">
        <v>279</v>
      </c>
      <c r="C15" s="331"/>
      <c r="D15" s="331"/>
      <c r="E15" s="331"/>
      <c r="F15" s="331"/>
      <c r="G15" s="331"/>
      <c r="H15" s="331"/>
      <c r="I15" s="328" t="s">
        <v>207</v>
      </c>
      <c r="J15" s="329"/>
    </row>
    <row r="16" spans="2:65" ht="50" customHeight="1" x14ac:dyDescent="0.15">
      <c r="B16" s="330"/>
      <c r="C16" s="331"/>
      <c r="D16" s="331"/>
      <c r="E16" s="331"/>
      <c r="F16" s="331"/>
      <c r="G16" s="331"/>
      <c r="H16" s="331"/>
      <c r="I16" s="182"/>
      <c r="J16" s="85" t="s">
        <v>62</v>
      </c>
    </row>
    <row r="17" spans="2:65" ht="50" customHeight="1" x14ac:dyDescent="0.15">
      <c r="B17" s="330"/>
      <c r="C17" s="331"/>
      <c r="D17" s="331"/>
      <c r="E17" s="331"/>
      <c r="F17" s="331"/>
      <c r="G17" s="331"/>
      <c r="H17" s="331"/>
      <c r="I17" s="183"/>
      <c r="J17" s="85" t="s">
        <v>76</v>
      </c>
    </row>
    <row r="18" spans="2:65" ht="50" customHeight="1" x14ac:dyDescent="0.15">
      <c r="B18" s="330"/>
      <c r="C18" s="331"/>
      <c r="D18" s="331"/>
      <c r="E18" s="331"/>
      <c r="F18" s="331"/>
      <c r="G18" s="331"/>
      <c r="H18" s="331"/>
      <c r="I18" s="181"/>
      <c r="J18" s="85" t="s">
        <v>77</v>
      </c>
    </row>
    <row r="19" spans="2:65" ht="8" customHeight="1" x14ac:dyDescent="0.15">
      <c r="B19" s="186"/>
      <c r="C19" s="187"/>
      <c r="D19" s="187"/>
      <c r="E19" s="187"/>
      <c r="F19" s="187"/>
      <c r="G19" s="187"/>
      <c r="H19" s="187"/>
      <c r="I19" s="85"/>
      <c r="J19" s="85"/>
    </row>
    <row r="20" spans="2:65" ht="23" customHeight="1" x14ac:dyDescent="0.15">
      <c r="B20" s="322" t="s">
        <v>72</v>
      </c>
      <c r="C20" s="323"/>
      <c r="D20" s="323"/>
      <c r="E20" s="324"/>
      <c r="F20" s="325" t="s">
        <v>63</v>
      </c>
      <c r="G20" s="326"/>
      <c r="H20" s="326"/>
      <c r="I20" s="326"/>
      <c r="J20" s="327"/>
    </row>
    <row r="21" spans="2:65" s="52" customFormat="1" ht="25" customHeight="1" x14ac:dyDescent="0.15">
      <c r="B21" s="335" t="s">
        <v>222</v>
      </c>
      <c r="C21" s="336"/>
      <c r="D21" s="188" t="s">
        <v>220</v>
      </c>
      <c r="E21" s="188" t="s">
        <v>221</v>
      </c>
      <c r="F21" s="189" t="s">
        <v>80</v>
      </c>
      <c r="G21" s="190" t="s">
        <v>81</v>
      </c>
      <c r="H21" s="190" t="s">
        <v>64</v>
      </c>
      <c r="I21" s="337" t="s">
        <v>65</v>
      </c>
      <c r="J21" s="337"/>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row>
    <row r="22" spans="2:65" ht="29" customHeight="1" x14ac:dyDescent="0.15">
      <c r="B22" s="338" t="s">
        <v>70</v>
      </c>
      <c r="C22" s="338"/>
      <c r="D22" s="55" t="s">
        <v>39</v>
      </c>
      <c r="E22" s="56">
        <v>1.0000000000000001E-5</v>
      </c>
      <c r="F22" s="53">
        <v>0</v>
      </c>
      <c r="G22" s="53">
        <f>F23-0.01</f>
        <v>0.28999999999999998</v>
      </c>
      <c r="H22" s="54" t="s">
        <v>29</v>
      </c>
      <c r="I22" s="339" t="s">
        <v>66</v>
      </c>
      <c r="J22" s="339"/>
    </row>
    <row r="23" spans="2:65" ht="29" customHeight="1" x14ac:dyDescent="0.15">
      <c r="B23" s="338" t="s">
        <v>71</v>
      </c>
      <c r="C23" s="338"/>
      <c r="D23" s="55" t="s">
        <v>26</v>
      </c>
      <c r="E23" s="56">
        <f>(F23+G23)/2</f>
        <v>0.44499999999999995</v>
      </c>
      <c r="F23" s="53">
        <v>0.3</v>
      </c>
      <c r="G23" s="53">
        <f>F24-0.01</f>
        <v>0.59</v>
      </c>
      <c r="H23" s="54" t="s">
        <v>36</v>
      </c>
      <c r="I23" s="339" t="s">
        <v>79</v>
      </c>
      <c r="J23" s="339"/>
    </row>
    <row r="24" spans="2:65" ht="29" customHeight="1" x14ac:dyDescent="0.15">
      <c r="B24" s="338" t="s">
        <v>78</v>
      </c>
      <c r="C24" s="338"/>
      <c r="D24" s="55" t="s">
        <v>25</v>
      </c>
      <c r="E24" s="56">
        <f>(F24+G24)/2</f>
        <v>0.745</v>
      </c>
      <c r="F24" s="53">
        <v>0.6</v>
      </c>
      <c r="G24" s="53">
        <f>F25-0.01</f>
        <v>0.89</v>
      </c>
      <c r="H24" s="54" t="s">
        <v>30</v>
      </c>
      <c r="I24" s="339" t="s">
        <v>67</v>
      </c>
      <c r="J24" s="339"/>
    </row>
    <row r="25" spans="2:65" ht="29" customHeight="1" x14ac:dyDescent="0.15">
      <c r="B25" s="338" t="s">
        <v>75</v>
      </c>
      <c r="C25" s="338"/>
      <c r="D25" s="55" t="s">
        <v>38</v>
      </c>
      <c r="E25" s="56">
        <v>1</v>
      </c>
      <c r="F25" s="53">
        <v>0.9</v>
      </c>
      <c r="G25" s="53">
        <v>1</v>
      </c>
      <c r="H25" s="54" t="s">
        <v>31</v>
      </c>
      <c r="I25" s="339" t="s">
        <v>68</v>
      </c>
      <c r="J25" s="339"/>
    </row>
    <row r="26" spans="2:65" s="23" customFormat="1" ht="29" customHeight="1" x14ac:dyDescent="0.2">
      <c r="B26" s="343" t="s">
        <v>84</v>
      </c>
      <c r="C26" s="344"/>
      <c r="D26" s="160" t="s">
        <v>57</v>
      </c>
      <c r="E26" s="161" t="s">
        <v>59</v>
      </c>
      <c r="F26" s="162" t="s">
        <v>59</v>
      </c>
      <c r="G26" s="162" t="s">
        <v>59</v>
      </c>
      <c r="H26" s="163" t="s">
        <v>83</v>
      </c>
      <c r="I26" s="345" t="s">
        <v>69</v>
      </c>
      <c r="J26" s="345"/>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row>
    <row r="27" spans="2:65" s="20" customFormat="1" ht="22.5" customHeight="1" x14ac:dyDescent="0.15">
      <c r="B27" s="340" t="s">
        <v>324</v>
      </c>
      <c r="C27" s="341"/>
      <c r="D27" s="341"/>
      <c r="E27" s="341"/>
      <c r="F27" s="341"/>
      <c r="G27" s="341"/>
      <c r="H27" s="341"/>
      <c r="I27" s="341"/>
      <c r="J27" s="342"/>
    </row>
    <row r="28" spans="2:65" s="20" customFormat="1" x14ac:dyDescent="0.15"/>
    <row r="29" spans="2:65" s="20" customFormat="1" x14ac:dyDescent="0.15"/>
    <row r="30" spans="2:65" s="20" customFormat="1" x14ac:dyDescent="0.15"/>
    <row r="31" spans="2:65" s="20" customFormat="1" x14ac:dyDescent="0.15"/>
    <row r="32" spans="2:65" s="20" customFormat="1" x14ac:dyDescent="0.15"/>
    <row r="33" s="20" customFormat="1" x14ac:dyDescent="0.15"/>
    <row r="34" s="20" customFormat="1" x14ac:dyDescent="0.15"/>
    <row r="35" s="20" customFormat="1" x14ac:dyDescent="0.15"/>
    <row r="36" s="20" customFormat="1" x14ac:dyDescent="0.15"/>
    <row r="37" s="20" customFormat="1" x14ac:dyDescent="0.15"/>
    <row r="38" s="20" customFormat="1" x14ac:dyDescent="0.15"/>
    <row r="39" s="20" customFormat="1" x14ac:dyDescent="0.15"/>
    <row r="40" s="20" customFormat="1" x14ac:dyDescent="0.15"/>
    <row r="41" s="20" customFormat="1" x14ac:dyDescent="0.15"/>
    <row r="42" s="20" customFormat="1" x14ac:dyDescent="0.15"/>
    <row r="43" s="20" customFormat="1" x14ac:dyDescent="0.15"/>
    <row r="44" s="20" customFormat="1" x14ac:dyDescent="0.15"/>
    <row r="45" s="20" customFormat="1" x14ac:dyDescent="0.15"/>
    <row r="46" s="20" customFormat="1" x14ac:dyDescent="0.15"/>
    <row r="47" s="20" customFormat="1" x14ac:dyDescent="0.15"/>
    <row r="48" s="20" customFormat="1" x14ac:dyDescent="0.15"/>
    <row r="49" s="20" customFormat="1" x14ac:dyDescent="0.15"/>
    <row r="50" s="20" customFormat="1" x14ac:dyDescent="0.15"/>
    <row r="51" s="20" customFormat="1" x14ac:dyDescent="0.15"/>
    <row r="52" s="20" customFormat="1" x14ac:dyDescent="0.15"/>
    <row r="53" s="20" customFormat="1" x14ac:dyDescent="0.15"/>
    <row r="54" s="20" customFormat="1" x14ac:dyDescent="0.15"/>
    <row r="55" s="20" customFormat="1" x14ac:dyDescent="0.15"/>
    <row r="56" s="20" customFormat="1" x14ac:dyDescent="0.15"/>
    <row r="57" s="20" customFormat="1" x14ac:dyDescent="0.15"/>
    <row r="58" s="20" customFormat="1" x14ac:dyDescent="0.15"/>
    <row r="59" s="20" customFormat="1" x14ac:dyDescent="0.15"/>
    <row r="60" s="20" customFormat="1" x14ac:dyDescent="0.15"/>
    <row r="61" s="20" customFormat="1" x14ac:dyDescent="0.15"/>
    <row r="62" s="20" customFormat="1" x14ac:dyDescent="0.15"/>
    <row r="63" s="20" customFormat="1" x14ac:dyDescent="0.15"/>
    <row r="64" s="20" customFormat="1" x14ac:dyDescent="0.15"/>
    <row r="65" s="20" customFormat="1" x14ac:dyDescent="0.15"/>
    <row r="66" s="20" customFormat="1" x14ac:dyDescent="0.15"/>
    <row r="67" s="20" customFormat="1" x14ac:dyDescent="0.15"/>
    <row r="68" s="20" customFormat="1" x14ac:dyDescent="0.15"/>
    <row r="69" s="20" customFormat="1" x14ac:dyDescent="0.15"/>
    <row r="70" s="20" customFormat="1" x14ac:dyDescent="0.15"/>
    <row r="71" s="20" customFormat="1" x14ac:dyDescent="0.15"/>
    <row r="72" s="20" customFormat="1" x14ac:dyDescent="0.15"/>
    <row r="73" s="20" customFormat="1" x14ac:dyDescent="0.15"/>
    <row r="74" s="20" customFormat="1" x14ac:dyDescent="0.15"/>
    <row r="75" s="20" customFormat="1" x14ac:dyDescent="0.15"/>
    <row r="76" s="20" customFormat="1" x14ac:dyDescent="0.15"/>
    <row r="77" s="20" customFormat="1" x14ac:dyDescent="0.15"/>
    <row r="78" s="20" customFormat="1" x14ac:dyDescent="0.15"/>
    <row r="79" s="20" customFormat="1" x14ac:dyDescent="0.15"/>
    <row r="80" s="20" customFormat="1" x14ac:dyDescent="0.15"/>
    <row r="81" s="20" customFormat="1" x14ac:dyDescent="0.15"/>
    <row r="82" s="20" customFormat="1" x14ac:dyDescent="0.15"/>
    <row r="83" s="20" customFormat="1" x14ac:dyDescent="0.15"/>
    <row r="84" s="20" customFormat="1" x14ac:dyDescent="0.15"/>
    <row r="85" s="20" customFormat="1" x14ac:dyDescent="0.15"/>
    <row r="86" s="20" customFormat="1" x14ac:dyDescent="0.15"/>
    <row r="87" s="20" customFormat="1" x14ac:dyDescent="0.15"/>
    <row r="88" s="20" customFormat="1" x14ac:dyDescent="0.15"/>
    <row r="89" s="20" customFormat="1" x14ac:dyDescent="0.15"/>
    <row r="90" s="20" customFormat="1" x14ac:dyDescent="0.15"/>
    <row r="91" s="20" customFormat="1" x14ac:dyDescent="0.15"/>
    <row r="92" s="20" customFormat="1" x14ac:dyDescent="0.15"/>
    <row r="93" s="20" customFormat="1" x14ac:dyDescent="0.15"/>
    <row r="94" s="20" customFormat="1" x14ac:dyDescent="0.15"/>
    <row r="95" s="20" customFormat="1" x14ac:dyDescent="0.15"/>
    <row r="96" s="20" customFormat="1" x14ac:dyDescent="0.15"/>
    <row r="97" spans="2:8" s="20" customFormat="1" x14ac:dyDescent="0.15"/>
    <row r="98" spans="2:8" s="20" customFormat="1" x14ac:dyDescent="0.15"/>
    <row r="99" spans="2:8" s="20" customFormat="1" x14ac:dyDescent="0.15"/>
    <row r="100" spans="2:8" s="20" customFormat="1" x14ac:dyDescent="0.15"/>
    <row r="101" spans="2:8" s="20" customFormat="1" x14ac:dyDescent="0.15"/>
    <row r="102" spans="2:8" s="20" customFormat="1" x14ac:dyDescent="0.15"/>
    <row r="103" spans="2:8" s="20" customFormat="1" x14ac:dyDescent="0.15"/>
    <row r="104" spans="2:8" s="20" customFormat="1" x14ac:dyDescent="0.15"/>
    <row r="105" spans="2:8" s="20" customFormat="1" x14ac:dyDescent="0.15"/>
    <row r="106" spans="2:8" s="20" customFormat="1" x14ac:dyDescent="0.15"/>
    <row r="107" spans="2:8" s="20" customFormat="1" x14ac:dyDescent="0.15"/>
    <row r="108" spans="2:8" x14ac:dyDescent="0.15">
      <c r="B108" s="20"/>
      <c r="C108" s="20"/>
      <c r="D108" s="20"/>
      <c r="E108" s="20"/>
      <c r="F108" s="20"/>
      <c r="G108" s="20"/>
      <c r="H108" s="20"/>
    </row>
  </sheetData>
  <sheetProtection sheet="1" objects="1" scenarios="1" formatCells="0" formatColumns="0" formatRows="0" selectLockedCells="1"/>
  <mergeCells count="32">
    <mergeCell ref="B21:C21"/>
    <mergeCell ref="I21:J21"/>
    <mergeCell ref="B22:C22"/>
    <mergeCell ref="I22:J22"/>
    <mergeCell ref="B27:J27"/>
    <mergeCell ref="B23:C23"/>
    <mergeCell ref="I23:J23"/>
    <mergeCell ref="B24:C24"/>
    <mergeCell ref="I24:J24"/>
    <mergeCell ref="B25:C25"/>
    <mergeCell ref="I25:J25"/>
    <mergeCell ref="B26:C26"/>
    <mergeCell ref="I26:J26"/>
    <mergeCell ref="B10:J10"/>
    <mergeCell ref="B11:J11"/>
    <mergeCell ref="B20:E20"/>
    <mergeCell ref="F20:J20"/>
    <mergeCell ref="I15:J15"/>
    <mergeCell ref="B15:H18"/>
    <mergeCell ref="B12:J12"/>
    <mergeCell ref="B13:J13"/>
    <mergeCell ref="B14:J14"/>
    <mergeCell ref="B7:D7"/>
    <mergeCell ref="E7:J7"/>
    <mergeCell ref="B8:D8"/>
    <mergeCell ref="E8:H8"/>
    <mergeCell ref="I8:J8"/>
    <mergeCell ref="B5:J5"/>
    <mergeCell ref="B6:D6"/>
    <mergeCell ref="E6:J6"/>
    <mergeCell ref="D4:J4"/>
    <mergeCell ref="D3:J3"/>
  </mergeCells>
  <phoneticPr fontId="50" type="noConversion"/>
  <dataValidations xWindow="436" yWindow="363" count="6">
    <dataValidation allowBlank="1" showInputMessage="1" showErrorMessage="1" prompt="Vous pouvez modifier cette limite (conservez la cohérence...)" sqref="F26"/>
    <dataValidation allowBlank="1" showInputMessage="1" showErrorMessage="1" prompt="Indiquez le téléphone" sqref="I8:I9"/>
    <dataValidation allowBlank="1" showInputMessage="1" showErrorMessage="1" prompt="Indiquez l'email" sqref="E8:E9"/>
    <dataValidation allowBlank="1" showInputMessage="1" showErrorMessage="1" prompt="Indiquez les NOM et Prénom du Responsable du Service (ou en charge de la Fonction)" sqref="E7"/>
    <dataValidation allowBlank="1" showInputMessage="1" showErrorMessage="1" prompt="Indiquez le nom de l'établissement concerné par l'autodiagnostic" sqref="E6:J6"/>
    <dataValidation allowBlank="1" showErrorMessage="1" prompt="Vous pouvez modifier cette limite (conservez la cohérence...)" sqref="F23:F25"/>
  </dataValidations>
  <printOptions horizontalCentered="1" verticalCentered="1"/>
  <pageMargins left="0.2" right="0.2" top="0.43314960629921267" bottom="0.35000000000000003" header="0.24000000000000002" footer="0.16"/>
  <pageSetup paperSize="9" orientation="portrait" r:id="rId1"/>
  <headerFooter alignWithMargins="0">
    <oddHeader>&amp;C &amp;"Arial Narrow,Normal"&amp;6© UTC  - Master IdS - https://www.utc.fr/formations/diplome-de-master/mention-ingenierie-de-la-sante-ids.html</oddHeader>
    <oddFooter>&amp;L&amp;"Arial Narrow,Normal"&amp;6Fichier : &amp;F - Onglet : &amp;A&amp;R&amp;"Arial Narrow,Normal"&amp;6page n° &amp;P/&amp;N</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A1:G1220"/>
  <sheetViews>
    <sheetView workbookViewId="0">
      <selection activeCell="F4" sqref="F4:G6"/>
    </sheetView>
  </sheetViews>
  <sheetFormatPr baseColWidth="10" defaultRowHeight="16" outlineLevelRow="1" x14ac:dyDescent="0.2"/>
  <cols>
    <col min="1" max="1" width="4.5703125" style="32" customWidth="1"/>
    <col min="2" max="2" width="41.140625" style="32" customWidth="1"/>
    <col min="3" max="3" width="8.28515625" style="32" customWidth="1"/>
    <col min="4" max="4" width="5.28515625" style="32" customWidth="1"/>
    <col min="5" max="5" width="17.42578125" style="32" customWidth="1"/>
    <col min="6" max="6" width="14.7109375" style="32" customWidth="1"/>
    <col min="7" max="7" width="17.5703125" style="32" customWidth="1"/>
  </cols>
  <sheetData>
    <row r="1" spans="1:7" x14ac:dyDescent="0.2">
      <c r="A1" s="95" t="str">
        <f>'Mode d''emploi'!B1</f>
        <v>Document d'appui à la déclaration première partie de conformité  au STED (GHTF)</v>
      </c>
      <c r="B1" s="2"/>
      <c r="C1" s="3"/>
      <c r="D1" s="3"/>
      <c r="E1" s="96"/>
      <c r="F1" s="96"/>
      <c r="G1" s="97" t="s">
        <v>0</v>
      </c>
    </row>
    <row r="2" spans="1:7" ht="18" x14ac:dyDescent="0.2">
      <c r="A2" s="206"/>
      <c r="B2" s="205"/>
      <c r="C2" s="349" t="str">
        <f>'Mode d''emploi'!D3</f>
        <v xml:space="preserve"> Diagnostic STED pour un Dispositif Médical (DM)</v>
      </c>
      <c r="D2" s="349"/>
      <c r="E2" s="349"/>
      <c r="F2" s="349"/>
      <c r="G2" s="350"/>
    </row>
    <row r="3" spans="1:7" x14ac:dyDescent="0.2">
      <c r="A3" s="359" t="str">
        <f>'Mode d''emploi'!B6</f>
        <v>Etablissement :</v>
      </c>
      <c r="B3" s="360"/>
      <c r="C3" s="361" t="str">
        <f>'Mode d''emploi'!E6</f>
        <v>Nom de l'établissement</v>
      </c>
      <c r="D3" s="362"/>
      <c r="E3" s="362"/>
      <c r="F3" s="362"/>
      <c r="G3" s="363"/>
    </row>
    <row r="4" spans="1:7" ht="17" customHeight="1" x14ac:dyDescent="0.2">
      <c r="A4" s="364" t="s">
        <v>284</v>
      </c>
      <c r="B4" s="365"/>
      <c r="C4" s="366" t="s">
        <v>224</v>
      </c>
      <c r="D4" s="366"/>
      <c r="E4" s="366"/>
      <c r="F4" s="347" t="s">
        <v>223</v>
      </c>
      <c r="G4" s="348"/>
    </row>
    <row r="5" spans="1:7" ht="15" customHeight="1" x14ac:dyDescent="0.2">
      <c r="A5" s="355" t="s">
        <v>285</v>
      </c>
      <c r="B5" s="356"/>
      <c r="C5" s="367"/>
      <c r="D5" s="367"/>
      <c r="E5" s="367"/>
      <c r="F5" s="347"/>
      <c r="G5" s="348"/>
    </row>
    <row r="6" spans="1:7" ht="15" customHeight="1" x14ac:dyDescent="0.2">
      <c r="A6" s="357" t="s">
        <v>56</v>
      </c>
      <c r="B6" s="358"/>
      <c r="C6" s="346" t="s">
        <v>288</v>
      </c>
      <c r="D6" s="346"/>
      <c r="E6" s="240" t="s">
        <v>287</v>
      </c>
      <c r="F6" s="347"/>
      <c r="G6" s="348"/>
    </row>
    <row r="7" spans="1:7" ht="15" customHeight="1" x14ac:dyDescent="0.2">
      <c r="A7" s="368" t="s">
        <v>280</v>
      </c>
      <c r="B7" s="369"/>
      <c r="C7" s="371" t="s">
        <v>225</v>
      </c>
      <c r="D7" s="371"/>
      <c r="E7" s="371"/>
      <c r="F7" s="371"/>
      <c r="G7" s="372"/>
    </row>
    <row r="8" spans="1:7" ht="15" customHeight="1" x14ac:dyDescent="0.2">
      <c r="A8" s="40"/>
      <c r="B8" s="41"/>
      <c r="C8" s="40"/>
      <c r="D8" s="40"/>
      <c r="E8" s="40"/>
      <c r="F8" s="40"/>
      <c r="G8" s="40"/>
    </row>
    <row r="9" spans="1:7" s="164" customFormat="1" ht="17" customHeight="1" x14ac:dyDescent="0.15">
      <c r="A9" s="108" t="s">
        <v>19</v>
      </c>
      <c r="B9" s="108" t="s">
        <v>20</v>
      </c>
      <c r="C9" s="108" t="s">
        <v>21</v>
      </c>
      <c r="D9" s="108" t="s">
        <v>22</v>
      </c>
      <c r="E9" s="108" t="s">
        <v>23</v>
      </c>
      <c r="F9" s="107" t="s">
        <v>61</v>
      </c>
      <c r="G9" s="108" t="s">
        <v>24</v>
      </c>
    </row>
    <row r="10" spans="1:7" ht="17" customHeight="1" x14ac:dyDescent="0.2">
      <c r="A10" s="353" t="s">
        <v>210</v>
      </c>
      <c r="B10" s="354"/>
      <c r="C10" s="354"/>
      <c r="D10" s="57" t="str">
        <f>IFERROR(AVERAGE(D11,D30,D36,D44,D128,D136),"")</f>
        <v/>
      </c>
      <c r="E10" s="98" t="str">
        <f>IFERROR(VLOOKUP(G1,Util_ED!$A$13:$B$17,2,FALSE),"")</f>
        <v/>
      </c>
      <c r="F10" s="98"/>
      <c r="G10" s="99" t="str">
        <f>IFERROR(VLOOKUP(D10,Util_ED!$A$21:$B$31,2),"")</f>
        <v/>
      </c>
    </row>
    <row r="11" spans="1:7" ht="22" x14ac:dyDescent="0.2">
      <c r="A11" s="192">
        <v>1</v>
      </c>
      <c r="B11" s="193" t="s">
        <v>281</v>
      </c>
      <c r="C11" s="193" t="str">
        <f>IFERROR(IF(D11="",Util_ED!$A$11,VLOOKUP(D11,Util_ED!$A$20:$B$31,2)),"")</f>
        <v>en attente</v>
      </c>
      <c r="D11" s="194" t="str">
        <f>IFERROR(AVERAGE(D12,D22,D27),"")</f>
        <v/>
      </c>
      <c r="E11" s="370" t="str">
        <f>IFERROR(VLOOKUP(G11,Util_ED!$A$13:$B$16,2),"")</f>
        <v/>
      </c>
      <c r="F11" s="370"/>
      <c r="G11" s="195" t="str">
        <f>IFERROR(VLOOKUP(D11,Util_ED!$A$21:$B$31,2),"")</f>
        <v/>
      </c>
    </row>
    <row r="12" spans="1:7" ht="37" customHeight="1" x14ac:dyDescent="0.2">
      <c r="A12" s="58" t="s">
        <v>293</v>
      </c>
      <c r="B12" s="83" t="s">
        <v>85</v>
      </c>
      <c r="C12" s="59" t="str">
        <f>IFERROR(IF(D12="",Util_ED!$A$11,VLOOKUP(D12,Util_ED!$A$20:$B$31,2)),"")</f>
        <v>en attente</v>
      </c>
      <c r="D12" s="59" t="str">
        <f>IF(AND(COUNTIF(D13:D21,"NA")=COUNTIF(D13:D21,"&lt;&gt; "),COUNTIF(D13:D21,"NA")&gt;0),"NA",IF(SUM(D13:D21)&gt;0,AVERAGE(D13:D21),""))</f>
        <v/>
      </c>
      <c r="E12" s="351" t="str">
        <f>IFERROR(IF(D12="","",VLOOKUP(C12,Util_ED!$A$13:$B$17,2)),"")</f>
        <v/>
      </c>
      <c r="F12" s="351"/>
      <c r="G12" s="352"/>
    </row>
    <row r="13" spans="1:7" ht="37" customHeight="1" x14ac:dyDescent="0.2">
      <c r="A13" s="100" t="s">
        <v>213</v>
      </c>
      <c r="B13" s="79" t="s">
        <v>86</v>
      </c>
      <c r="C13" s="101" t="s">
        <v>292</v>
      </c>
      <c r="D13" s="102" t="str">
        <f>IFERROR(VLOOKUP(C13,Util_ED!$A$2:$C$7,3,),"")</f>
        <v xml:space="preserve"> </v>
      </c>
      <c r="E13" s="81" t="str">
        <f>IFERROR(VLOOKUP(C13,Util_ED!$A$2:$C$7,2,FALSE),"")</f>
        <v>Libellé du critère quand il sera choisi</v>
      </c>
      <c r="F13" s="76"/>
      <c r="G13" s="77"/>
    </row>
    <row r="14" spans="1:7" ht="37" customHeight="1" x14ac:dyDescent="0.2">
      <c r="A14" s="82" t="str">
        <f t="shared" ref="A14:A21" si="0">CONCATENATE("cr ",MID(A13,3,4)+1)</f>
        <v>cr 2</v>
      </c>
      <c r="B14" s="79" t="s">
        <v>87</v>
      </c>
      <c r="C14" s="101" t="s">
        <v>292</v>
      </c>
      <c r="D14" s="102" t="str">
        <f>IFERROR(VLOOKUP(C14,Util_ED!$A$2:$C$7,3,),"")</f>
        <v xml:space="preserve"> </v>
      </c>
      <c r="E14" s="81" t="str">
        <f>IFERROR(VLOOKUP(C14,Util_ED!$A$2:$C$7,2,FALSE),"")</f>
        <v>Libellé du critère quand il sera choisi</v>
      </c>
      <c r="F14" s="76"/>
      <c r="G14" s="77"/>
    </row>
    <row r="15" spans="1:7" ht="37" customHeight="1" x14ac:dyDescent="0.2">
      <c r="A15" s="82" t="str">
        <f t="shared" si="0"/>
        <v>cr 3</v>
      </c>
      <c r="B15" s="79" t="s">
        <v>257</v>
      </c>
      <c r="C15" s="101" t="s">
        <v>292</v>
      </c>
      <c r="D15" s="102" t="str">
        <f>IFERROR(VLOOKUP(C15,Util_ED!$A$2:$C$7,3,),"")</f>
        <v xml:space="preserve"> </v>
      </c>
      <c r="E15" s="81" t="str">
        <f>IFERROR(VLOOKUP(C15,Util_ED!$A$2:$C$7,2,FALSE),"")</f>
        <v>Libellé du critère quand il sera choisi</v>
      </c>
      <c r="F15" s="76"/>
      <c r="G15" s="77"/>
    </row>
    <row r="16" spans="1:7" ht="30" customHeight="1" x14ac:dyDescent="0.2">
      <c r="A16" s="82" t="str">
        <f t="shared" si="0"/>
        <v>cr 4</v>
      </c>
      <c r="B16" s="79" t="s">
        <v>88</v>
      </c>
      <c r="C16" s="101" t="s">
        <v>292</v>
      </c>
      <c r="D16" s="102" t="str">
        <f>IFERROR(VLOOKUP(C16,Util_ED!$A$2:$C$7,3,),"")</f>
        <v xml:space="preserve"> </v>
      </c>
      <c r="E16" s="81" t="str">
        <f>IFERROR(VLOOKUP(C16,Util_ED!$A$2:$C$7,2,FALSE),"")</f>
        <v>Libellé du critère quand il sera choisi</v>
      </c>
      <c r="F16" s="76"/>
      <c r="G16" s="77"/>
    </row>
    <row r="17" spans="1:7" ht="37" customHeight="1" x14ac:dyDescent="0.2">
      <c r="A17" s="82" t="str">
        <f t="shared" si="0"/>
        <v>cr 5</v>
      </c>
      <c r="B17" s="79" t="s">
        <v>89</v>
      </c>
      <c r="C17" s="101" t="s">
        <v>292</v>
      </c>
      <c r="D17" s="102" t="str">
        <f>IFERROR(VLOOKUP(C17,Util_ED!$A$2:$C$7,3,),"")</f>
        <v xml:space="preserve"> </v>
      </c>
      <c r="E17" s="81" t="str">
        <f>IFERROR(VLOOKUP(C17,Util_ED!$A$2:$C$7,2,FALSE),"")</f>
        <v>Libellé du critère quand il sera choisi</v>
      </c>
      <c r="F17" s="76"/>
      <c r="G17" s="77"/>
    </row>
    <row r="18" spans="1:7" ht="37" customHeight="1" x14ac:dyDescent="0.2">
      <c r="A18" s="82" t="str">
        <f t="shared" si="0"/>
        <v>cr 6</v>
      </c>
      <c r="B18" s="79" t="s">
        <v>90</v>
      </c>
      <c r="C18" s="101" t="s">
        <v>292</v>
      </c>
      <c r="D18" s="102" t="str">
        <f>IFERROR(VLOOKUP(C18,Util_ED!$A$2:$C$7,3,),"")</f>
        <v xml:space="preserve"> </v>
      </c>
      <c r="E18" s="81" t="str">
        <f>IFERROR(VLOOKUP(C18,Util_ED!$A$2:$C$7,2,FALSE),"")</f>
        <v>Libellé du critère quand il sera choisi</v>
      </c>
      <c r="F18" s="76"/>
      <c r="G18" s="77"/>
    </row>
    <row r="19" spans="1:7" ht="37" customHeight="1" x14ac:dyDescent="0.2">
      <c r="A19" s="82" t="str">
        <f t="shared" si="0"/>
        <v>cr 7</v>
      </c>
      <c r="B19" s="79" t="s">
        <v>212</v>
      </c>
      <c r="C19" s="101" t="s">
        <v>292</v>
      </c>
      <c r="D19" s="102" t="str">
        <f>IFERROR(VLOOKUP(C19,Util_ED!$A$2:$C$7,3,),"")</f>
        <v xml:space="preserve"> </v>
      </c>
      <c r="E19" s="81" t="str">
        <f>IFERROR(VLOOKUP(C19,Util_ED!$A$2:$C$7,2,FALSE),"")</f>
        <v>Libellé du critère quand il sera choisi</v>
      </c>
      <c r="F19" s="76"/>
      <c r="G19" s="77"/>
    </row>
    <row r="20" spans="1:7" ht="20" x14ac:dyDescent="0.2">
      <c r="A20" s="82" t="str">
        <f t="shared" si="0"/>
        <v>cr 8</v>
      </c>
      <c r="B20" s="79" t="s">
        <v>91</v>
      </c>
      <c r="C20" s="101" t="s">
        <v>292</v>
      </c>
      <c r="D20" s="102" t="str">
        <f>IFERROR(VLOOKUP(C20,Util_ED!$A$2:$C$7,3,),"")</f>
        <v xml:space="preserve"> </v>
      </c>
      <c r="E20" s="81" t="str">
        <f>IFERROR(VLOOKUP(C20,Util_ED!$A$2:$C$7,2,FALSE),"")</f>
        <v>Libellé du critère quand il sera choisi</v>
      </c>
      <c r="F20" s="76"/>
      <c r="G20" s="77"/>
    </row>
    <row r="21" spans="1:7" ht="37" customHeight="1" x14ac:dyDescent="0.2">
      <c r="A21" s="82" t="str">
        <f t="shared" si="0"/>
        <v>cr 9</v>
      </c>
      <c r="B21" s="79" t="s">
        <v>92</v>
      </c>
      <c r="C21" s="101" t="s">
        <v>292</v>
      </c>
      <c r="D21" s="102" t="str">
        <f>IFERROR(VLOOKUP(C21,Util_ED!$A$2:$C$7,3,),"")</f>
        <v xml:space="preserve"> </v>
      </c>
      <c r="E21" s="81" t="str">
        <f>IFERROR(VLOOKUP(C21,Util_ED!$A$2:$C$7,2,FALSE),"")</f>
        <v>Libellé du critère quand il sera choisi</v>
      </c>
      <c r="F21" s="76"/>
      <c r="G21" s="77"/>
    </row>
    <row r="22" spans="1:7" ht="37" customHeight="1" x14ac:dyDescent="0.2">
      <c r="A22" s="58" t="s">
        <v>294</v>
      </c>
      <c r="B22" s="83" t="s">
        <v>93</v>
      </c>
      <c r="C22" s="59" t="str">
        <f>IFERROR(IF(D22="",Util_ED!$A$11,VLOOKUP(D22,Util_ED!$A$20:$B$31,2)),"")</f>
        <v>en attente</v>
      </c>
      <c r="D22" s="59" t="str">
        <f>IF(AND(COUNTIF(D23:D26,"NA")=COUNTIF(D23:D26,"&lt;&gt; "),COUNTIF(D23:D26,"NA")&gt;0),"NA",IF(SUM(D23:D26)&gt;0,AVERAGE(D23:D26),""))</f>
        <v/>
      </c>
      <c r="E22" s="351" t="str">
        <f>IFERROR(IF(D22="","",VLOOKUP(C22,Util_ED!$A$13:$B$17,2)),"")</f>
        <v/>
      </c>
      <c r="F22" s="351"/>
      <c r="G22" s="352"/>
    </row>
    <row r="23" spans="1:7" ht="37" customHeight="1" x14ac:dyDescent="0.2">
      <c r="A23" s="82" t="str">
        <f>CONCATENATE("cr ",MID(A21,3,4)+1)</f>
        <v>cr 10</v>
      </c>
      <c r="B23" s="79" t="s">
        <v>94</v>
      </c>
      <c r="C23" s="101" t="s">
        <v>292</v>
      </c>
      <c r="D23" s="102" t="str">
        <f>IFERROR(VLOOKUP(C23,Util_ED!$A$2:$C$7,3,),"")</f>
        <v xml:space="preserve"> </v>
      </c>
      <c r="E23" s="81" t="str">
        <f>IFERROR(VLOOKUP(C23,#REF!,2,FALSE),"")</f>
        <v/>
      </c>
      <c r="F23" s="76"/>
      <c r="G23" s="77"/>
    </row>
    <row r="24" spans="1:7" ht="37" customHeight="1" x14ac:dyDescent="0.2">
      <c r="A24" s="82" t="str">
        <f>CONCATENATE("cr ",MID(A23,3,4)+1)</f>
        <v>cr 11</v>
      </c>
      <c r="B24" s="177" t="s">
        <v>205</v>
      </c>
      <c r="C24" s="101" t="s">
        <v>292</v>
      </c>
      <c r="D24" s="102" t="str">
        <f>IFERROR(VLOOKUP(C24,Util_ED!$A$2:$C$7,3,),"")</f>
        <v xml:space="preserve"> </v>
      </c>
      <c r="E24" s="81" t="str">
        <f>IFERROR(VLOOKUP(C24,#REF!,2,FALSE),"")</f>
        <v/>
      </c>
      <c r="F24" s="76"/>
      <c r="G24" s="77"/>
    </row>
    <row r="25" spans="1:7" ht="37" customHeight="1" x14ac:dyDescent="0.2">
      <c r="A25" s="82" t="str">
        <f t="shared" ref="A25:A26" si="1">CONCATENATE("cr ",MID(A24,3,4)+1)</f>
        <v>cr 12</v>
      </c>
      <c r="B25" s="79" t="s">
        <v>266</v>
      </c>
      <c r="C25" s="101" t="s">
        <v>292</v>
      </c>
      <c r="D25" s="102" t="str">
        <f>IFERROR(VLOOKUP(C25,Util_ED!$A$2:$C$7,3,),"")</f>
        <v xml:space="preserve"> </v>
      </c>
      <c r="E25" s="81" t="str">
        <f>IFERROR(VLOOKUP(C25,#REF!,2,FALSE),"")</f>
        <v/>
      </c>
      <c r="F25" s="76"/>
      <c r="G25" s="77"/>
    </row>
    <row r="26" spans="1:7" ht="37" customHeight="1" x14ac:dyDescent="0.2">
      <c r="A26" s="82" t="str">
        <f t="shared" si="1"/>
        <v>cr 13</v>
      </c>
      <c r="B26" s="79" t="s">
        <v>95</v>
      </c>
      <c r="C26" s="101" t="s">
        <v>292</v>
      </c>
      <c r="D26" s="102" t="str">
        <f>IFERROR(VLOOKUP(C26,Util_ED!$A$2:$C$7,3,),"")</f>
        <v xml:space="preserve"> </v>
      </c>
      <c r="E26" s="81" t="str">
        <f>IFERROR(VLOOKUP(C26,#REF!,2,FALSE),"")</f>
        <v/>
      </c>
      <c r="F26" s="76"/>
      <c r="G26" s="77"/>
    </row>
    <row r="27" spans="1:7" ht="28.5" customHeight="1" x14ac:dyDescent="0.2">
      <c r="A27" s="58" t="s">
        <v>295</v>
      </c>
      <c r="B27" s="83" t="s">
        <v>96</v>
      </c>
      <c r="C27" s="59" t="str">
        <f>IFERROR(IF(D27="",Util_ED!$A$11,VLOOKUP(D27,Util_ED!$A$20:$B$31,2)),"")</f>
        <v>en attente</v>
      </c>
      <c r="D27" s="59" t="str">
        <f>IF(AND(COUNTIF(D28:D29,"NA")=COUNTIF(D28:D29,"&lt;&gt; "),COUNTIF(D28:D29,"NA")&gt;0),"NA",IF(SUM(D28:D29)&gt;0,AVERAGE(D28:D29),""))</f>
        <v/>
      </c>
      <c r="E27" s="351" t="str">
        <f>IFERROR(IF(D27="","",VLOOKUP(C27,Util_ED!$A$13:$B$17,2)),"")</f>
        <v/>
      </c>
      <c r="F27" s="351"/>
      <c r="G27" s="352"/>
    </row>
    <row r="28" spans="1:7" ht="25.5" customHeight="1" x14ac:dyDescent="0.2">
      <c r="A28" s="82" t="str">
        <f>CONCATENATE("cr ",MID(A26,3,4)+1)</f>
        <v>cr 14</v>
      </c>
      <c r="B28" s="79" t="s">
        <v>97</v>
      </c>
      <c r="C28" s="101" t="s">
        <v>292</v>
      </c>
      <c r="D28" s="102" t="str">
        <f>IFERROR(VLOOKUP(C28,Util_ED!$A$2:$C$7,3,),"")</f>
        <v xml:space="preserve"> </v>
      </c>
      <c r="E28" s="81" t="str">
        <f>IFERROR(VLOOKUP(C28,#REF!,2,FALSE),"")</f>
        <v/>
      </c>
      <c r="F28" s="76"/>
      <c r="G28" s="77"/>
    </row>
    <row r="29" spans="1:7" ht="37" customHeight="1" x14ac:dyDescent="0.2">
      <c r="A29" s="82" t="str">
        <f>CONCATENATE("cr ",MID(A28,3,4)+1)</f>
        <v>cr 15</v>
      </c>
      <c r="B29" s="79" t="s">
        <v>99</v>
      </c>
      <c r="C29" s="101" t="s">
        <v>292</v>
      </c>
      <c r="D29" s="102" t="str">
        <f>IFERROR(VLOOKUP(C29,Util_ED!$A$2:$C$7,3,),"")</f>
        <v xml:space="preserve"> </v>
      </c>
      <c r="E29" s="81" t="str">
        <f>IFERROR(VLOOKUP(C29,#REF!,2,FALSE),"")</f>
        <v/>
      </c>
      <c r="F29" s="76"/>
      <c r="G29" s="77"/>
    </row>
    <row r="30" spans="1:7" ht="18" customHeight="1" x14ac:dyDescent="0.2">
      <c r="A30" s="196">
        <v>2</v>
      </c>
      <c r="B30" s="193" t="s">
        <v>98</v>
      </c>
      <c r="C30" s="193" t="str">
        <f>IFERROR(IF(D30="",Util_ED!$A$11,VLOOKUP(D30,Util_ED!$A$20:$B$31,2)),"")</f>
        <v>en attente</v>
      </c>
      <c r="D30" s="197" t="str">
        <f>IFERROR(AVERAGE(D31:D35),"")</f>
        <v/>
      </c>
      <c r="E30" s="370" t="str">
        <f>IFERROR(VLOOKUP(G30,Util_ED!$A$13:$B$16,2),"")</f>
        <v/>
      </c>
      <c r="F30" s="370"/>
      <c r="G30" s="198" t="str">
        <f>IFERROR(VLOOKUP(D30,Util_ED!$A$21:$B$31,2),"")</f>
        <v/>
      </c>
    </row>
    <row r="31" spans="1:7" ht="37" customHeight="1" x14ac:dyDescent="0.2">
      <c r="A31" s="82" t="str">
        <f>CONCATENATE("cr ",MID(A29,3,4)+1)</f>
        <v>cr 16</v>
      </c>
      <c r="B31" s="79" t="s">
        <v>100</v>
      </c>
      <c r="C31" s="101" t="s">
        <v>292</v>
      </c>
      <c r="D31" s="102" t="str">
        <f>IFERROR(VLOOKUP(C31,Util_ED!$A$2:$C$7,3,),"")</f>
        <v xml:space="preserve"> </v>
      </c>
      <c r="E31" s="81" t="str">
        <f>IFERROR(VLOOKUP(C31,#REF!,2,FALSE),"")</f>
        <v/>
      </c>
      <c r="F31" s="76"/>
      <c r="G31" s="77"/>
    </row>
    <row r="32" spans="1:7" ht="37" customHeight="1" x14ac:dyDescent="0.2">
      <c r="A32" s="82" t="str">
        <f>CONCATENATE("cr ",MID(A31,3,4)+1)</f>
        <v>cr 17</v>
      </c>
      <c r="B32" s="79" t="s">
        <v>102</v>
      </c>
      <c r="C32" s="101" t="s">
        <v>292</v>
      </c>
      <c r="D32" s="102" t="str">
        <f>IFERROR(VLOOKUP(C32,Util_ED!$A$2:$C$7,3,),"")</f>
        <v xml:space="preserve"> </v>
      </c>
      <c r="E32" s="81" t="str">
        <f>IFERROR(VLOOKUP(C32,#REF!,2,FALSE),"")</f>
        <v/>
      </c>
      <c r="F32" s="76"/>
      <c r="G32" s="77"/>
    </row>
    <row r="33" spans="1:7" ht="20" x14ac:dyDescent="0.2">
      <c r="A33" s="82" t="str">
        <f t="shared" ref="A33:A35" si="2">CONCATENATE("cr ",MID(A32,3,4)+1)</f>
        <v>cr 18</v>
      </c>
      <c r="B33" s="79" t="s">
        <v>101</v>
      </c>
      <c r="C33" s="101" t="s">
        <v>292</v>
      </c>
      <c r="D33" s="102" t="str">
        <f>IFERROR(VLOOKUP(C33,Util_ED!$A$2:$C$7,3,),"")</f>
        <v xml:space="preserve"> </v>
      </c>
      <c r="E33" s="81" t="str">
        <f>IFERROR(VLOOKUP(C33,#REF!,2,FALSE),"")</f>
        <v/>
      </c>
      <c r="F33" s="76"/>
      <c r="G33" s="77"/>
    </row>
    <row r="34" spans="1:7" ht="37" customHeight="1" x14ac:dyDescent="0.2">
      <c r="A34" s="82" t="str">
        <f t="shared" si="2"/>
        <v>cr 19</v>
      </c>
      <c r="B34" s="79" t="s">
        <v>103</v>
      </c>
      <c r="C34" s="101" t="s">
        <v>292</v>
      </c>
      <c r="D34" s="102" t="str">
        <f>IFERROR(VLOOKUP(C34,Util_ED!$A$2:$C$7,3,),"")</f>
        <v xml:space="preserve"> </v>
      </c>
      <c r="E34" s="81" t="str">
        <f>IFERROR(VLOOKUP(C34,#REF!,2,FALSE),"")</f>
        <v/>
      </c>
      <c r="F34" s="76"/>
      <c r="G34" s="77"/>
    </row>
    <row r="35" spans="1:7" ht="37" customHeight="1" x14ac:dyDescent="0.2">
      <c r="A35" s="82" t="str">
        <f t="shared" si="2"/>
        <v>cr 20</v>
      </c>
      <c r="B35" s="79" t="s">
        <v>258</v>
      </c>
      <c r="C35" s="101" t="s">
        <v>292</v>
      </c>
      <c r="D35" s="102" t="str">
        <f>IFERROR(VLOOKUP(C35,Util_ED!$A$2:$C$7,3,),"")</f>
        <v xml:space="preserve"> </v>
      </c>
      <c r="E35" s="81" t="str">
        <f>IFERROR(VLOOKUP(C35,#REF!,2,FALSE),"")</f>
        <v/>
      </c>
      <c r="F35" s="76"/>
      <c r="G35" s="77"/>
    </row>
    <row r="36" spans="1:7" ht="27" customHeight="1" x14ac:dyDescent="0.2">
      <c r="A36" s="196">
        <v>3</v>
      </c>
      <c r="B36" s="193" t="s">
        <v>104</v>
      </c>
      <c r="C36" s="193" t="str">
        <f>IFERROR(IF(D36="",Util_ED!$A$11,VLOOKUP(D36,Util_ED!$A$20:$B$31,2)),"")</f>
        <v>en attente</v>
      </c>
      <c r="D36" s="197" t="str">
        <f>IFERROR(AVERAGE(D37,D39,D41),"")</f>
        <v/>
      </c>
      <c r="E36" s="373" t="str">
        <f>IFERROR(VLOOKUP(G36,Util_ED!$A$13:$B$16,2),"")</f>
        <v/>
      </c>
      <c r="F36" s="374"/>
      <c r="G36" s="198" t="str">
        <f>IFERROR(VLOOKUP(D36,Util_ED!$A$21:$B$31,2),"")</f>
        <v/>
      </c>
    </row>
    <row r="37" spans="1:7" ht="37" customHeight="1" x14ac:dyDescent="0.2">
      <c r="A37" s="58" t="s">
        <v>296</v>
      </c>
      <c r="B37" s="83" t="s">
        <v>105</v>
      </c>
      <c r="C37" s="59" t="str">
        <f>IFERROR(IF(D37="",Util_ED!$A$11,VLOOKUP(D37,Util_ED!$A$20:$B$31,2)),"")</f>
        <v>en attente</v>
      </c>
      <c r="D37" s="59" t="str">
        <f>IF(AND(COUNTIF(D38,"NA")=COUNTIF(D38,"&lt;&gt; "),COUNTIF(D38,"NA")&gt;0),"NA",IF(SUM(D38)&gt;0,AVERAGE(D38),""))</f>
        <v/>
      </c>
      <c r="E37" s="351" t="str">
        <f>IFERROR(IF(D37="","",VLOOKUP(C37,Util_ED!$A$13:$B$17,2)),"")</f>
        <v/>
      </c>
      <c r="F37" s="351"/>
      <c r="G37" s="352"/>
    </row>
    <row r="38" spans="1:7" ht="37" customHeight="1" x14ac:dyDescent="0.2">
      <c r="A38" s="82" t="str">
        <f>CONCATENATE("cr ",MID(A35,3,4)+1)</f>
        <v>cr 21</v>
      </c>
      <c r="B38" s="79" t="s">
        <v>259</v>
      </c>
      <c r="C38" s="101" t="s">
        <v>292</v>
      </c>
      <c r="D38" s="102" t="str">
        <f>IFERROR(VLOOKUP(C38,Util_ED!$A$2:$C$7,3,),"")</f>
        <v xml:space="preserve"> </v>
      </c>
      <c r="E38" s="81" t="str">
        <f>IFERROR(VLOOKUP(C38,#REF!,2,FALSE),"")</f>
        <v/>
      </c>
      <c r="F38" s="76"/>
      <c r="G38" s="77"/>
    </row>
    <row r="39" spans="1:7" ht="37" customHeight="1" x14ac:dyDescent="0.2">
      <c r="A39" s="58" t="s">
        <v>297</v>
      </c>
      <c r="B39" s="83" t="s">
        <v>106</v>
      </c>
      <c r="C39" s="59" t="str">
        <f>IFERROR(IF(D39="",Util_ED!$A$11,VLOOKUP(D39,Util_ED!$A$20:$B$31,2)),"")</f>
        <v>en attente</v>
      </c>
      <c r="D39" s="59" t="str">
        <f>IF(AND(COUNTIF(D40,"NA")=COUNTIF(D40,"&lt;&gt; "),COUNTIF(D40,"NA")&gt;0),"NA",IF(SUM(D40)&gt;0,AVERAGE(D40),""))</f>
        <v/>
      </c>
      <c r="E39" s="351" t="str">
        <f>IFERROR(IF(D39="","",VLOOKUP(C39,Util_ED!$A$13:$B$17,2)),"")</f>
        <v/>
      </c>
      <c r="F39" s="351"/>
      <c r="G39" s="352"/>
    </row>
    <row r="40" spans="1:7" ht="37" customHeight="1" x14ac:dyDescent="0.2">
      <c r="A40" s="82" t="str">
        <f>CONCATENATE("cr ",MID(A38,3,4)+1)</f>
        <v>cr 22</v>
      </c>
      <c r="B40" s="79" t="s">
        <v>260</v>
      </c>
      <c r="C40" s="101" t="s">
        <v>292</v>
      </c>
      <c r="D40" s="102" t="str">
        <f>IFERROR(VLOOKUP(C40,Util_ED!$A$2:$C$7,3,),"")</f>
        <v xml:space="preserve"> </v>
      </c>
      <c r="E40" s="81" t="str">
        <f>IFERROR(VLOOKUP(C40,#REF!,2,FALSE),"")</f>
        <v/>
      </c>
      <c r="F40" s="76"/>
      <c r="G40" s="77"/>
    </row>
    <row r="41" spans="1:7" ht="37" customHeight="1" x14ac:dyDescent="0.2">
      <c r="A41" s="84" t="s">
        <v>298</v>
      </c>
      <c r="B41" s="83" t="s">
        <v>107</v>
      </c>
      <c r="C41" s="59" t="str">
        <f>IFERROR(IF(D41="",Util_ED!$A$11,VLOOKUP(D41,Util_ED!$A$20:$B$31,2)),"")</f>
        <v>en attente</v>
      </c>
      <c r="D41" s="59" t="str">
        <f>IF(AND(COUNTIF(D42:D43,"NA")=COUNTIF(D42:D43,"&lt;&gt; "),COUNTIF(D42:D43,"NA")&gt;0),"NA",IF(SUM(D42:D43)&gt;0,AVERAGE(D42:D43),""))</f>
        <v/>
      </c>
      <c r="E41" s="351" t="str">
        <f>IFERROR(IF(D41="","",VLOOKUP(C41,Util_ED!$A$13:$B$17,2)),"")</f>
        <v/>
      </c>
      <c r="F41" s="351"/>
      <c r="G41" s="352"/>
    </row>
    <row r="42" spans="1:7" ht="37" customHeight="1" x14ac:dyDescent="0.2">
      <c r="A42" s="82" t="str">
        <f>CONCATENATE("cr ",MID(A40,3,4)+1)</f>
        <v>cr 23</v>
      </c>
      <c r="B42" s="79" t="s">
        <v>108</v>
      </c>
      <c r="C42" s="101" t="s">
        <v>292</v>
      </c>
      <c r="D42" s="102" t="str">
        <f>IFERROR(VLOOKUP(C42,Util_ED!$A$2:$C$7,3,),"")</f>
        <v xml:space="preserve"> </v>
      </c>
      <c r="E42" s="81" t="str">
        <f>IFERROR(VLOOKUP(C42,#REF!,2,FALSE),"")</f>
        <v/>
      </c>
      <c r="F42" s="76"/>
      <c r="G42" s="77"/>
    </row>
    <row r="43" spans="1:7" ht="37" customHeight="1" x14ac:dyDescent="0.2">
      <c r="A43" s="82" t="str">
        <f>CONCATENATE("cr ",MID(A42,3,4)+1)</f>
        <v>cr 24</v>
      </c>
      <c r="B43" s="79" t="s">
        <v>161</v>
      </c>
      <c r="C43" s="101" t="s">
        <v>292</v>
      </c>
      <c r="D43" s="102" t="str">
        <f>IFERROR(VLOOKUP(C43,Util_ED!$A$2:$C$7,3,),"")</f>
        <v xml:space="preserve"> </v>
      </c>
      <c r="E43" s="81" t="str">
        <f>IFERROR(VLOOKUP(C43,#REF!,2,FALSE),"")</f>
        <v/>
      </c>
      <c r="F43" s="76"/>
      <c r="G43" s="77"/>
    </row>
    <row r="44" spans="1:7" ht="23.25" customHeight="1" x14ac:dyDescent="0.2">
      <c r="A44" s="196">
        <v>4</v>
      </c>
      <c r="B44" s="193" t="s">
        <v>109</v>
      </c>
      <c r="C44" s="193" t="str">
        <f>IFERROR(IF(D44="",Util_ED!$A$11,VLOOKUP(D44,Util_ED!$A$20:$B$31,2)),"")</f>
        <v>en attente</v>
      </c>
      <c r="D44" s="197" t="str">
        <f>IFERROR(AVERAGE(D52,D45),"")</f>
        <v/>
      </c>
      <c r="E44" s="373" t="str">
        <f>IFERROR(VLOOKUP(G44,Util_ED!$A$13:$B$16,2),"")</f>
        <v/>
      </c>
      <c r="F44" s="374"/>
      <c r="G44" s="198" t="str">
        <f>IFERROR(VLOOKUP(D44,Util_ED!$A$21:$B$31,2),"")</f>
        <v/>
      </c>
    </row>
    <row r="45" spans="1:7" ht="19.5" customHeight="1" x14ac:dyDescent="0.2">
      <c r="A45" s="105" t="s">
        <v>299</v>
      </c>
      <c r="B45" s="83" t="s">
        <v>17</v>
      </c>
      <c r="C45" s="59" t="str">
        <f>IFERROR(IF(D45="",Util_ED!$A$11,VLOOKUP(D45,Util_ED!$A$20:$B$31,2)),"")</f>
        <v>en attente</v>
      </c>
      <c r="D45" s="59" t="str">
        <f>IF(AND(COUNTIF(D46:D51,"NA")=COUNTIF(D46:D51,"&lt;&gt; "),COUNTIF(D46:D51,"NA")&gt;0),"NA",IF(SUM(D46:D51)&gt;0,AVERAGE(D46:D51),""))</f>
        <v/>
      </c>
      <c r="E45" s="351" t="str">
        <f>IFERROR(IF(D45="","",VLOOKUP(C45,Util_ED!$A$13:$B$17,2)),"")</f>
        <v/>
      </c>
      <c r="F45" s="351"/>
      <c r="G45" s="352"/>
    </row>
    <row r="46" spans="1:7" ht="37" customHeight="1" x14ac:dyDescent="0.2">
      <c r="A46" s="82" t="str">
        <f>CONCATENATE("cr ",MID(A43,3,4)+1)</f>
        <v>cr 25</v>
      </c>
      <c r="B46" s="79" t="s">
        <v>110</v>
      </c>
      <c r="C46" s="101" t="s">
        <v>292</v>
      </c>
      <c r="D46" s="102" t="str">
        <f>IFERROR(VLOOKUP(C46,Util_ED!$A$2:$C$7,3,),"")</f>
        <v xml:space="preserve"> </v>
      </c>
      <c r="E46" s="81" t="str">
        <f>IFERROR(VLOOKUP(C46,#REF!,2,FALSE),"")</f>
        <v/>
      </c>
      <c r="F46" s="76"/>
      <c r="G46" s="77"/>
    </row>
    <row r="47" spans="1:7" ht="20" x14ac:dyDescent="0.2">
      <c r="A47" s="82" t="str">
        <f>CONCATENATE("cr ",MID(A46,3,4)+1)</f>
        <v>cr 26</v>
      </c>
      <c r="B47" s="79" t="s">
        <v>261</v>
      </c>
      <c r="C47" s="101" t="s">
        <v>292</v>
      </c>
      <c r="D47" s="102" t="str">
        <f>IFERROR(VLOOKUP(C47,Util_ED!$A$2:$C$7,3,),"")</f>
        <v xml:space="preserve"> </v>
      </c>
      <c r="E47" s="81" t="str">
        <f>IFERROR(VLOOKUP(C47,#REF!,2,FALSE),"")</f>
        <v/>
      </c>
      <c r="F47" s="76"/>
      <c r="G47" s="77"/>
    </row>
    <row r="48" spans="1:7" ht="37" customHeight="1" x14ac:dyDescent="0.2">
      <c r="A48" s="82" t="str">
        <f t="shared" ref="A48:A51" si="3">CONCATENATE("cr ",MID(A47,3,4)+1)</f>
        <v>cr 27</v>
      </c>
      <c r="B48" s="79" t="s">
        <v>268</v>
      </c>
      <c r="C48" s="101" t="s">
        <v>292</v>
      </c>
      <c r="D48" s="102" t="str">
        <f>IFERROR(VLOOKUP(C48,Util_ED!$A$2:$C$7,3,),"")</f>
        <v xml:space="preserve"> </v>
      </c>
      <c r="E48" s="81" t="str">
        <f>IFERROR(VLOOKUP(C48,#REF!,2,FALSE),"")</f>
        <v/>
      </c>
      <c r="F48" s="76"/>
      <c r="G48" s="77"/>
    </row>
    <row r="49" spans="1:7" ht="37" customHeight="1" x14ac:dyDescent="0.2">
      <c r="A49" s="82" t="str">
        <f>CONCATENATE("cr ",MID(A48,3,4)+1)</f>
        <v>cr 28</v>
      </c>
      <c r="B49" s="79" t="s">
        <v>111</v>
      </c>
      <c r="C49" s="101" t="s">
        <v>292</v>
      </c>
      <c r="D49" s="102" t="str">
        <f>IFERROR(VLOOKUP(C49,Util_ED!$A$2:$C$7,3,),"")</f>
        <v xml:space="preserve"> </v>
      </c>
      <c r="E49" s="81" t="str">
        <f>IFERROR(VLOOKUP(C49,#REF!,2,FALSE),"")</f>
        <v/>
      </c>
      <c r="F49" s="76"/>
      <c r="G49" s="77"/>
    </row>
    <row r="50" spans="1:7" ht="37" customHeight="1" x14ac:dyDescent="0.2">
      <c r="A50" s="82" t="str">
        <f t="shared" si="3"/>
        <v>cr 29</v>
      </c>
      <c r="B50" s="79" t="s">
        <v>214</v>
      </c>
      <c r="C50" s="101" t="s">
        <v>292</v>
      </c>
      <c r="D50" s="102" t="str">
        <f>IFERROR(VLOOKUP(C50,Util_ED!$A$2:$C$7,3,),"")</f>
        <v xml:space="preserve"> </v>
      </c>
      <c r="E50" s="81" t="str">
        <f>IFERROR(VLOOKUP(C50,#REF!,2,FALSE),"")</f>
        <v/>
      </c>
      <c r="F50" s="76"/>
      <c r="G50" s="77"/>
    </row>
    <row r="51" spans="1:7" ht="37" customHeight="1" x14ac:dyDescent="0.2">
      <c r="A51" s="82" t="str">
        <f t="shared" si="3"/>
        <v>cr 30</v>
      </c>
      <c r="B51" s="79" t="s">
        <v>215</v>
      </c>
      <c r="C51" s="101" t="s">
        <v>292</v>
      </c>
      <c r="D51" s="102" t="str">
        <f>IFERROR(VLOOKUP(C51,Util_ED!$A$2:$C$7,3,),"")</f>
        <v xml:space="preserve"> </v>
      </c>
      <c r="E51" s="81" t="str">
        <f>IFERROR(VLOOKUP(C51,#REF!,2,FALSE),"")</f>
        <v/>
      </c>
      <c r="F51" s="76"/>
      <c r="G51" s="77"/>
    </row>
    <row r="52" spans="1:7" ht="36.75" customHeight="1" outlineLevel="1" x14ac:dyDescent="0.2">
      <c r="A52" s="84" t="s">
        <v>300</v>
      </c>
      <c r="B52" s="83" t="s">
        <v>162</v>
      </c>
      <c r="C52" s="59" t="str">
        <f>IFERROR(IF(D52="",Util_ED!$A$11,VLOOKUP(D52,Util_ED!$A$20:$B$31,2)),"")</f>
        <v>en attente</v>
      </c>
      <c r="D52" s="59" t="str">
        <f>IF(AND(COUNTIF(D53:D127,"NA")=COUNTIF(D53:D127,"&lt;&gt; "),COUNTIF(D53:D127,"NA")&gt;0),"NA",IF(SUM(D53:D127)&gt;0,AVERAGE(D53:D127),""))</f>
        <v/>
      </c>
      <c r="E52" s="351" t="str">
        <f>IFERROR(IF(D52="","",VLOOKUP(C52,Util_ED!$A$13:$B$17,2)),"")</f>
        <v/>
      </c>
      <c r="F52" s="351"/>
      <c r="G52" s="352"/>
    </row>
    <row r="53" spans="1:7" ht="16.5" customHeight="1" outlineLevel="1" x14ac:dyDescent="0.2">
      <c r="A53" s="178" t="s">
        <v>301</v>
      </c>
      <c r="B53" s="179" t="s">
        <v>163</v>
      </c>
      <c r="C53" s="180" t="str">
        <f>IFERROR(IF(D53="",Util_ED!$A$11,VLOOKUP(D53,Util_ED!$A$20:$B$31,2)),"")</f>
        <v>en attente</v>
      </c>
      <c r="D53" s="180" t="str">
        <f>IF(AND(COUNTIF(D54:D59,"NA")=COUNTIF(D54:D59,"&lt;&gt; "),COUNTIF(D54:D59,"NA")&gt;0),"NA",IF(SUM(D54:D59)&gt;0,AVERAGE(D54:D59),""))</f>
        <v/>
      </c>
      <c r="E53" s="375" t="str">
        <f>IFERROR(IF(D21="","",VLOOKUP(C21,Util_ED!$A$13:$B$17,2)),"")</f>
        <v/>
      </c>
      <c r="F53" s="375"/>
      <c r="G53" s="376"/>
    </row>
    <row r="54" spans="1:7" ht="37" customHeight="1" outlineLevel="1" x14ac:dyDescent="0.2">
      <c r="A54" s="82" t="str">
        <f>CONCATENATE("cr ",MID(A51,3,4)+1)</f>
        <v>cr 31</v>
      </c>
      <c r="B54" s="110" t="s">
        <v>164</v>
      </c>
      <c r="C54" s="101" t="s">
        <v>292</v>
      </c>
      <c r="D54" s="102" t="str">
        <f>IFERROR(VLOOKUP(C54,Util_ED!$A$2:$C$7,3,),"")</f>
        <v xml:space="preserve"> </v>
      </c>
      <c r="E54" s="106" t="str">
        <f>IFERROR(VLOOKUP(C54,Util_ED!$A$2:$C$7,2,),"")</f>
        <v>Libellé du critère quand il sera choisi</v>
      </c>
      <c r="F54" s="109"/>
      <c r="G54" s="104"/>
    </row>
    <row r="55" spans="1:7" ht="37" customHeight="1" outlineLevel="1" x14ac:dyDescent="0.2">
      <c r="A55" s="82" t="str">
        <f>CONCATENATE("cr ",MID(A54,3,4)+1)</f>
        <v>cr 32</v>
      </c>
      <c r="B55" s="110" t="s">
        <v>165</v>
      </c>
      <c r="C55" s="101" t="s">
        <v>292</v>
      </c>
      <c r="D55" s="102" t="str">
        <f>IFERROR(VLOOKUP(C55,Util_ED!$A$2:$C$7,3,),"")</f>
        <v xml:space="preserve"> </v>
      </c>
      <c r="E55" s="106" t="str">
        <f>IFERROR(VLOOKUP(C55,Util_ED!$A$2:$C$7,2,),"")</f>
        <v>Libellé du critère quand il sera choisi</v>
      </c>
      <c r="F55" s="109"/>
      <c r="G55" s="104"/>
    </row>
    <row r="56" spans="1:7" ht="37" customHeight="1" outlineLevel="1" x14ac:dyDescent="0.2">
      <c r="A56" s="82" t="str">
        <f>CONCATENATE("cr ",MID(A55,3,4)+1)</f>
        <v>cr 33</v>
      </c>
      <c r="B56" s="110" t="s">
        <v>166</v>
      </c>
      <c r="C56" s="101" t="s">
        <v>292</v>
      </c>
      <c r="D56" s="102" t="str">
        <f>IFERROR(VLOOKUP(C56,Util_ED!$A$2:$C$7,3,),"")</f>
        <v xml:space="preserve"> </v>
      </c>
      <c r="E56" s="106" t="str">
        <f>IFERROR(VLOOKUP(C56,Util_ED!$A$2:$C$7,2,),"")</f>
        <v>Libellé du critère quand il sera choisi</v>
      </c>
      <c r="F56" s="109"/>
      <c r="G56" s="104"/>
    </row>
    <row r="57" spans="1:7" ht="37" customHeight="1" outlineLevel="1" x14ac:dyDescent="0.2">
      <c r="A57" s="82" t="str">
        <f>CONCATENATE("cr ",MID(A56,3,4)+1)</f>
        <v>cr 34</v>
      </c>
      <c r="B57" s="110" t="s">
        <v>167</v>
      </c>
      <c r="C57" s="101" t="s">
        <v>292</v>
      </c>
      <c r="D57" s="102" t="str">
        <f>IFERROR(VLOOKUP(C57,Util_ED!$A$2:$C$7,3,),"")</f>
        <v xml:space="preserve"> </v>
      </c>
      <c r="E57" s="106" t="str">
        <f>IFERROR(VLOOKUP(C57,Util_ED!$A$2:$C$7,2,),"")</f>
        <v>Libellé du critère quand il sera choisi</v>
      </c>
      <c r="F57" s="109"/>
      <c r="G57" s="104"/>
    </row>
    <row r="58" spans="1:7" ht="37" customHeight="1" outlineLevel="1" x14ac:dyDescent="0.2">
      <c r="A58" s="82" t="str">
        <f>CONCATENATE("cr ",MID(A57,3,4)+1)</f>
        <v>cr 35</v>
      </c>
      <c r="B58" s="110" t="s">
        <v>267</v>
      </c>
      <c r="C58" s="101" t="s">
        <v>292</v>
      </c>
      <c r="D58" s="102" t="str">
        <f>IFERROR(VLOOKUP(C58,Util_ED!$A$2:$C$7,3,),"")</f>
        <v xml:space="preserve"> </v>
      </c>
      <c r="E58" s="106" t="str">
        <f>IFERROR(VLOOKUP(C58,Util_ED!$A$2:$C$7,2,),"")</f>
        <v>Libellé du critère quand il sera choisi</v>
      </c>
      <c r="F58" s="109"/>
      <c r="G58" s="104"/>
    </row>
    <row r="59" spans="1:7" ht="37" customHeight="1" outlineLevel="1" x14ac:dyDescent="0.2">
      <c r="A59" s="82" t="str">
        <f>CONCATENATE("cr ",MID(A58,3,4)+1)</f>
        <v>cr 36</v>
      </c>
      <c r="B59" s="110" t="s">
        <v>168</v>
      </c>
      <c r="C59" s="101" t="s">
        <v>292</v>
      </c>
      <c r="D59" s="102" t="str">
        <f>IFERROR(VLOOKUP(C59,Util_ED!$A$2:$C$7,3,),"")</f>
        <v xml:space="preserve"> </v>
      </c>
      <c r="E59" s="106" t="str">
        <f>IFERROR(VLOOKUP(C59,Util_ED!$A$2:$C$7,2,),"")</f>
        <v>Libellé du critère quand il sera choisi</v>
      </c>
      <c r="F59" s="109"/>
      <c r="G59" s="104"/>
    </row>
    <row r="60" spans="1:7" ht="20.25" customHeight="1" outlineLevel="1" x14ac:dyDescent="0.2">
      <c r="A60" s="178" t="s">
        <v>302</v>
      </c>
      <c r="B60" s="179" t="s">
        <v>169</v>
      </c>
      <c r="C60" s="180" t="str">
        <f>IFERROR(IF(D60="",Util_ED!$A$11,VLOOKUP(D60,Util_ED!$A$20:$B$31,2)),"")</f>
        <v>en attente</v>
      </c>
      <c r="D60" s="180" t="str">
        <f>IF(AND(COUNTIF(D61:D67,"NA")=COUNTIF(D61:D67,"&lt;&gt; "),COUNTIF(D61:D67,"NA")&gt;0),"NA",IF(SUM(D61:D67)&gt;0,AVERAGE(D61:D67),""))</f>
        <v/>
      </c>
      <c r="E60" s="375" t="str">
        <f>IFERROR(IF(D60="","",VLOOKUP(C60,Util_ED!$A$13:$B$17,2)),"")</f>
        <v/>
      </c>
      <c r="F60" s="375"/>
      <c r="G60" s="376"/>
    </row>
    <row r="61" spans="1:7" ht="37" customHeight="1" outlineLevel="1" x14ac:dyDescent="0.2">
      <c r="A61" s="82" t="str">
        <f>CONCATENATE("cr ",MID(A59,3,4)+1)</f>
        <v>cr 37</v>
      </c>
      <c r="B61" s="110" t="s">
        <v>170</v>
      </c>
      <c r="C61" s="101" t="s">
        <v>292</v>
      </c>
      <c r="D61" s="102" t="str">
        <f>IFERROR(VLOOKUP(C61,Util_ED!$A$2:$C$7,3,),"")</f>
        <v xml:space="preserve"> </v>
      </c>
      <c r="E61" s="106" t="str">
        <f>IFERROR(VLOOKUP(C61,Util_ED!$A$2:$C$7,2,),"")</f>
        <v>Libellé du critère quand il sera choisi</v>
      </c>
      <c r="F61" s="109"/>
      <c r="G61" s="104"/>
    </row>
    <row r="62" spans="1:7" ht="37" customHeight="1" outlineLevel="1" x14ac:dyDescent="0.2">
      <c r="A62" s="82" t="str">
        <f>CONCATENATE("cr ",MID(A61,3,4)+1)</f>
        <v>cr 38</v>
      </c>
      <c r="B62" s="110" t="s">
        <v>171</v>
      </c>
      <c r="C62" s="101" t="s">
        <v>292</v>
      </c>
      <c r="D62" s="102" t="str">
        <f>IFERROR(VLOOKUP(C62,Util_ED!$A$2:$C$7,3,),"")</f>
        <v xml:space="preserve"> </v>
      </c>
      <c r="E62" s="106" t="str">
        <f>IFERROR(VLOOKUP(C62,Util_ED!$A$2:$C$7,2,),"")</f>
        <v>Libellé du critère quand il sera choisi</v>
      </c>
      <c r="F62" s="109"/>
      <c r="G62" s="104"/>
    </row>
    <row r="63" spans="1:7" ht="37" customHeight="1" outlineLevel="1" x14ac:dyDescent="0.2">
      <c r="A63" s="82" t="str">
        <f>CONCATENATE("cr ",MID(A62,3,4)+1)</f>
        <v>cr 39</v>
      </c>
      <c r="B63" s="110" t="s">
        <v>172</v>
      </c>
      <c r="C63" s="101" t="s">
        <v>292</v>
      </c>
      <c r="D63" s="102" t="str">
        <f>IFERROR(VLOOKUP(C63,Util_ED!$A$2:$C$7,3,),"")</f>
        <v xml:space="preserve"> </v>
      </c>
      <c r="E63" s="106" t="str">
        <f>IFERROR(VLOOKUP(C63,Util_ED!$A$2:$C$7,2,),"")</f>
        <v>Libellé du critère quand il sera choisi</v>
      </c>
      <c r="F63" s="109"/>
      <c r="G63" s="104"/>
    </row>
    <row r="64" spans="1:7" ht="37" customHeight="1" outlineLevel="1" x14ac:dyDescent="0.2">
      <c r="A64" s="82" t="str">
        <f>CONCATENATE("cr ",MID(A63,3,4)+1)</f>
        <v>cr 40</v>
      </c>
      <c r="B64" s="110" t="s">
        <v>262</v>
      </c>
      <c r="C64" s="101" t="s">
        <v>292</v>
      </c>
      <c r="D64" s="102" t="str">
        <f>IFERROR(VLOOKUP(C64,Util_ED!$A$2:$C$7,3,),"")</f>
        <v xml:space="preserve"> </v>
      </c>
      <c r="E64" s="106" t="str">
        <f>IFERROR(VLOOKUP(C64,Util_ED!$A$2:$C$7,2,),"")</f>
        <v>Libellé du critère quand il sera choisi</v>
      </c>
      <c r="F64" s="109"/>
      <c r="G64" s="104"/>
    </row>
    <row r="65" spans="1:7" ht="37" customHeight="1" outlineLevel="1" x14ac:dyDescent="0.2">
      <c r="A65" s="82" t="str">
        <f t="shared" ref="A65:A67" si="4">CONCATENATE("cr ",MID(A64,3,4)+1)</f>
        <v>cr 41</v>
      </c>
      <c r="B65" s="112" t="s">
        <v>173</v>
      </c>
      <c r="C65" s="101" t="s">
        <v>292</v>
      </c>
      <c r="D65" s="102" t="str">
        <f>IFERROR(VLOOKUP(C65,Util_ED!$A$2:$C$7,3,),"")</f>
        <v xml:space="preserve"> </v>
      </c>
      <c r="E65" s="106" t="str">
        <f>IFERROR(VLOOKUP(C65,Util_ED!$A$2:$C$7,2,),"")</f>
        <v>Libellé du critère quand il sera choisi</v>
      </c>
      <c r="F65" s="109"/>
      <c r="G65" s="104"/>
    </row>
    <row r="66" spans="1:7" ht="37" customHeight="1" outlineLevel="1" x14ac:dyDescent="0.2">
      <c r="A66" s="82" t="str">
        <f t="shared" si="4"/>
        <v>cr 42</v>
      </c>
      <c r="B66" s="112" t="s">
        <v>174</v>
      </c>
      <c r="C66" s="101" t="s">
        <v>292</v>
      </c>
      <c r="D66" s="102" t="str">
        <f>IFERROR(VLOOKUP(C66,Util_ED!$A$2:$C$7,3,),"")</f>
        <v xml:space="preserve"> </v>
      </c>
      <c r="E66" s="106" t="str">
        <f>IFERROR(VLOOKUP(C66,Util_ED!$A$2:$C$7,2,),"")</f>
        <v>Libellé du critère quand il sera choisi</v>
      </c>
      <c r="F66" s="109"/>
      <c r="G66" s="104"/>
    </row>
    <row r="67" spans="1:7" ht="37" customHeight="1" outlineLevel="1" x14ac:dyDescent="0.2">
      <c r="A67" s="82" t="str">
        <f t="shared" si="4"/>
        <v>cr 43</v>
      </c>
      <c r="B67" s="110" t="s">
        <v>263</v>
      </c>
      <c r="C67" s="101" t="s">
        <v>292</v>
      </c>
      <c r="D67" s="102" t="str">
        <f>IFERROR(VLOOKUP(C67,Util_ED!$A$2:$C$7,3,),"")</f>
        <v xml:space="preserve"> </v>
      </c>
      <c r="E67" s="106" t="str">
        <f>IFERROR(VLOOKUP(C67,Util_ED!$A$2:$C$7,2,),"")</f>
        <v>Libellé du critère quand il sera choisi</v>
      </c>
      <c r="F67" s="109"/>
      <c r="G67" s="104"/>
    </row>
    <row r="68" spans="1:7" ht="18" customHeight="1" outlineLevel="1" x14ac:dyDescent="0.2">
      <c r="A68" s="178" t="s">
        <v>303</v>
      </c>
      <c r="B68" s="179" t="s">
        <v>264</v>
      </c>
      <c r="C68" s="180" t="str">
        <f>IFERROR(IF(D68="",Util_ED!$A$11,VLOOKUP(D68,Util_ED!$A$20:$B$31,2)),"")</f>
        <v>en attente</v>
      </c>
      <c r="D68" s="180" t="str">
        <f>IF(AND(COUNTIF(D69,"NA")=COUNTIF(D69,"&lt;&gt; "),COUNTIF(D69,"NA")&gt;0),"NA",IF(SUM(D69)&gt;0,AVERAGE(D69),""))</f>
        <v/>
      </c>
      <c r="E68" s="375" t="str">
        <f>IFERROR(IF(D68="","",VLOOKUP(C36,Util_ED!$A$13:$B$17,2)),"")</f>
        <v/>
      </c>
      <c r="F68" s="375"/>
      <c r="G68" s="376"/>
    </row>
    <row r="69" spans="1:7" ht="37" customHeight="1" outlineLevel="1" x14ac:dyDescent="0.2">
      <c r="A69" s="100" t="str">
        <f>CONCATENATE("cr ",MID(A67,3,4)+1)</f>
        <v>cr 44</v>
      </c>
      <c r="B69" s="112" t="s">
        <v>175</v>
      </c>
      <c r="C69" s="101" t="s">
        <v>292</v>
      </c>
      <c r="D69" s="102" t="str">
        <f>IFERROR(VLOOKUP(C69,Util_ED!$A$2:$C$7,3,),"")</f>
        <v xml:space="preserve"> </v>
      </c>
      <c r="E69" s="106" t="str">
        <f>IFERROR(VLOOKUP(C69,Util_ED!$A$2:$C$7,2,),"")</f>
        <v>Libellé du critère quand il sera choisi</v>
      </c>
      <c r="F69" s="109"/>
      <c r="G69" s="104"/>
    </row>
    <row r="70" spans="1:7" ht="14.25" customHeight="1" outlineLevel="1" x14ac:dyDescent="0.2">
      <c r="A70" s="178" t="s">
        <v>304</v>
      </c>
      <c r="B70" s="179" t="s">
        <v>176</v>
      </c>
      <c r="C70" s="180" t="str">
        <f>IFERROR(IF(D70="",Util_ED!$A$11,VLOOKUP(D70,Util_ED!$A$20:$B$31,2)),"")</f>
        <v>en attente</v>
      </c>
      <c r="D70" s="180" t="str">
        <f>IF(AND(COUNTIF(D71:D72,"NA")=COUNTIF(D71:D72,"&lt;&gt; "),COUNTIF(D71:D72,"NA")&gt;0),"NA",IF(SUM(D71:D72)&gt;0,AVERAGE(D71:D72),""))</f>
        <v/>
      </c>
      <c r="E70" s="375" t="str">
        <f>IFERROR(IF(D38="","",VLOOKUP(C38,Util_ED!$A$13:$B$17,2)),"")</f>
        <v/>
      </c>
      <c r="F70" s="375"/>
      <c r="G70" s="376"/>
    </row>
    <row r="71" spans="1:7" ht="37" customHeight="1" outlineLevel="1" x14ac:dyDescent="0.2">
      <c r="A71" s="100" t="str">
        <f>CONCATENATE("cr ",MID(A69,3,4)+1)</f>
        <v>cr 45</v>
      </c>
      <c r="B71" s="112" t="s">
        <v>177</v>
      </c>
      <c r="C71" s="101" t="s">
        <v>292</v>
      </c>
      <c r="D71" s="102" t="str">
        <f>IFERROR(VLOOKUP(C71,Util_ED!$A$2:$C$7,3,),"")</f>
        <v xml:space="preserve"> </v>
      </c>
      <c r="E71" s="106" t="str">
        <f>IFERROR(VLOOKUP(C71,Util_ED!$A$2:$C$7,2,),"")</f>
        <v>Libellé du critère quand il sera choisi</v>
      </c>
      <c r="F71" s="109"/>
      <c r="G71" s="104"/>
    </row>
    <row r="72" spans="1:7" ht="37" customHeight="1" outlineLevel="1" x14ac:dyDescent="0.2">
      <c r="A72" s="100" t="str">
        <f>CONCATENATE("cr ",MID(A71,3,4)+1)</f>
        <v>cr 46</v>
      </c>
      <c r="B72" s="110" t="s">
        <v>265</v>
      </c>
      <c r="C72" s="101" t="s">
        <v>292</v>
      </c>
      <c r="D72" s="102" t="str">
        <f>IFERROR(VLOOKUP(C72,Util_ED!$A$2:$C$7,3,),"")</f>
        <v xml:space="preserve"> </v>
      </c>
      <c r="E72" s="106" t="str">
        <f>IFERROR(VLOOKUP(C72,Util_ED!$A$2:$C$7,2,),"")</f>
        <v>Libellé du critère quand il sera choisi</v>
      </c>
      <c r="F72" s="109"/>
      <c r="G72" s="104"/>
    </row>
    <row r="73" spans="1:7" ht="18" customHeight="1" outlineLevel="1" x14ac:dyDescent="0.2">
      <c r="A73" s="178" t="s">
        <v>305</v>
      </c>
      <c r="B73" s="179" t="s">
        <v>178</v>
      </c>
      <c r="C73" s="180" t="str">
        <f>IFERROR(IF(D73="",Util_ED!$A$11,VLOOKUP(D73,Util_ED!$A$20:$B$31,2)),"")</f>
        <v>en attente</v>
      </c>
      <c r="D73" s="180" t="str">
        <f>IF(AND(COUNTIF(A74:A79,"NA")=COUNTIF(A74:A79,"&lt;&gt; "),COUNTIF(A74:A79,"NA")&gt;0),"NA",IF(SUM(A74:A79)&gt;0,AVERAGE(A74:A79),""))</f>
        <v/>
      </c>
      <c r="E73" s="375" t="str">
        <f>IFERROR(IF(D41="","",VLOOKUP(C41,Util_ED!$A$13:$B$17,2)),"")</f>
        <v/>
      </c>
      <c r="F73" s="375"/>
      <c r="G73" s="376"/>
    </row>
    <row r="74" spans="1:7" ht="37" customHeight="1" outlineLevel="1" x14ac:dyDescent="0.2">
      <c r="A74" s="100" t="str">
        <f>CONCATENATE("cr ",MID(A72,3,4)+1)</f>
        <v>cr 47</v>
      </c>
      <c r="B74" s="110" t="s">
        <v>179</v>
      </c>
      <c r="C74" s="101" t="s">
        <v>292</v>
      </c>
      <c r="D74" s="102" t="str">
        <f>IFERROR(VLOOKUP(C74,Util_ED!$A$2:$C$7,3,),"")</f>
        <v xml:space="preserve"> </v>
      </c>
      <c r="E74" s="106" t="str">
        <f>IFERROR(VLOOKUP(C74,Util_ED!$A$2:$C$7,2,),"")</f>
        <v>Libellé du critère quand il sera choisi</v>
      </c>
      <c r="F74" s="109"/>
      <c r="G74" s="104"/>
    </row>
    <row r="75" spans="1:7" ht="37" customHeight="1" outlineLevel="1" x14ac:dyDescent="0.2">
      <c r="A75" s="100" t="str">
        <f>CONCATENATE("cr ",MID(A74,3,4)+1)</f>
        <v>cr 48</v>
      </c>
      <c r="B75" s="110" t="s">
        <v>216</v>
      </c>
      <c r="C75" s="101" t="s">
        <v>292</v>
      </c>
      <c r="D75" s="102" t="str">
        <f>IFERROR(VLOOKUP(C75,Util_ED!$A$2:$C$7,3,),"")</f>
        <v xml:space="preserve"> </v>
      </c>
      <c r="E75" s="106" t="str">
        <f>IFERROR(VLOOKUP(C75,Util_ED!$A$2:$C$7,2,),"")</f>
        <v>Libellé du critère quand il sera choisi</v>
      </c>
      <c r="F75" s="109"/>
      <c r="G75" s="104"/>
    </row>
    <row r="76" spans="1:7" ht="37" customHeight="1" outlineLevel="1" x14ac:dyDescent="0.2">
      <c r="A76" s="100" t="str">
        <f>CONCATENATE("cr ",MID(A75,3,4)+1)</f>
        <v>cr 49</v>
      </c>
      <c r="B76" s="110" t="s">
        <v>180</v>
      </c>
      <c r="C76" s="101" t="s">
        <v>292</v>
      </c>
      <c r="D76" s="102" t="str">
        <f>IFERROR(VLOOKUP(C76,Util_ED!$A$2:$C$7,3,),"")</f>
        <v xml:space="preserve"> </v>
      </c>
      <c r="E76" s="106" t="str">
        <f>IFERROR(VLOOKUP(C76,Util_ED!$A$2:$C$7,2,),"")</f>
        <v>Libellé du critère quand il sera choisi</v>
      </c>
      <c r="F76" s="109"/>
      <c r="G76" s="104"/>
    </row>
    <row r="77" spans="1:7" ht="37" customHeight="1" outlineLevel="1" x14ac:dyDescent="0.2">
      <c r="A77" s="100" t="str">
        <f>CONCATENATE("cr ",MID(A76,3,4)+1)</f>
        <v>cr 50</v>
      </c>
      <c r="B77" s="110" t="s">
        <v>181</v>
      </c>
      <c r="C77" s="101" t="s">
        <v>292</v>
      </c>
      <c r="D77" s="102" t="str">
        <f>IFERROR(VLOOKUP(C77,Util_ED!$A$2:$C$7,3,),"")</f>
        <v xml:space="preserve"> </v>
      </c>
      <c r="E77" s="106" t="str">
        <f>IFERROR(VLOOKUP(C77,Util_ED!$A$2:$C$7,2,),"")</f>
        <v>Libellé du critère quand il sera choisi</v>
      </c>
      <c r="F77" s="109"/>
      <c r="G77" s="104"/>
    </row>
    <row r="78" spans="1:7" ht="37" customHeight="1" outlineLevel="1" x14ac:dyDescent="0.2">
      <c r="A78" s="100" t="str">
        <f>CONCATENATE("cr ",MID(A77,3,4)+1)</f>
        <v>cr 51</v>
      </c>
      <c r="B78" s="110" t="s">
        <v>182</v>
      </c>
      <c r="C78" s="101" t="s">
        <v>292</v>
      </c>
      <c r="D78" s="102" t="str">
        <f>IFERROR(VLOOKUP(C78,Util_ED!$A$2:$C$7,3,),"")</f>
        <v xml:space="preserve"> </v>
      </c>
      <c r="E78" s="106" t="str">
        <f>IFERROR(VLOOKUP(C78,Util_ED!$A$2:$C$7,2,),"")</f>
        <v>Libellé du critère quand il sera choisi</v>
      </c>
      <c r="F78" s="109"/>
      <c r="G78" s="104"/>
    </row>
    <row r="79" spans="1:7" ht="37" customHeight="1" outlineLevel="1" x14ac:dyDescent="0.2">
      <c r="A79" s="100" t="str">
        <f>CONCATENATE("cr ",MID(A78,3,4)+1)</f>
        <v>cr 52</v>
      </c>
      <c r="B79" s="110" t="s">
        <v>183</v>
      </c>
      <c r="C79" s="101" t="s">
        <v>292</v>
      </c>
      <c r="D79" s="102" t="str">
        <f>IFERROR(VLOOKUP(C79,Util_ED!$A$2:$C$7,3,),"")</f>
        <v xml:space="preserve"> </v>
      </c>
      <c r="E79" s="106" t="str">
        <f>IFERROR(VLOOKUP(C79,Util_ED!$A$2:$C$7,2,),"")</f>
        <v>Libellé du critère quand il sera choisi</v>
      </c>
      <c r="F79" s="109"/>
      <c r="G79" s="104"/>
    </row>
    <row r="80" spans="1:7" ht="18" customHeight="1" outlineLevel="1" x14ac:dyDescent="0.2">
      <c r="A80" s="178" t="s">
        <v>306</v>
      </c>
      <c r="B80" s="179" t="s">
        <v>184</v>
      </c>
      <c r="C80" s="180" t="str">
        <f>IFERROR(IF(D80="",Util_ED!$A$11,VLOOKUP(D80,Util_ED!$A$20:$B$31,2)),"")</f>
        <v>en attente</v>
      </c>
      <c r="D80" s="180" t="str">
        <f>IF(AND(COUNTIF(D81:D83,"NA")=COUNTIF(D81:D83,"&lt;&gt; "),COUNTIF(D81:D83,"NA")&gt;0),"NA",IF(SUM(D81:D83)&gt;0,AVERAGE(D81:D83),""))</f>
        <v/>
      </c>
      <c r="E80" s="375" t="str">
        <f>IFERROR(IF(D48="","",VLOOKUP(C48,Util_ED!$A$13:$B$17,2)),"")</f>
        <v/>
      </c>
      <c r="F80" s="375"/>
      <c r="G80" s="376"/>
    </row>
    <row r="81" spans="1:7" ht="37" customHeight="1" outlineLevel="1" x14ac:dyDescent="0.2">
      <c r="A81" s="100" t="str">
        <f>CONCATENATE("cr ",MID(A79,3,4)+1)</f>
        <v>cr 53</v>
      </c>
      <c r="B81" s="110" t="s">
        <v>185</v>
      </c>
      <c r="C81" s="101" t="s">
        <v>292</v>
      </c>
      <c r="D81" s="102" t="str">
        <f>IFERROR(VLOOKUP(C81,Util_ED!$A$2:$C$7,3,),"")</f>
        <v xml:space="preserve"> </v>
      </c>
      <c r="E81" s="106" t="str">
        <f>IFERROR(VLOOKUP(C81,Util_ED!$A$2:$C$7,2,),"")</f>
        <v>Libellé du critère quand il sera choisi</v>
      </c>
      <c r="F81" s="109"/>
      <c r="G81" s="104"/>
    </row>
    <row r="82" spans="1:7" ht="37" customHeight="1" outlineLevel="1" x14ac:dyDescent="0.2">
      <c r="A82" s="100" t="str">
        <f>CONCATENATE("cr ",MID(A81,3,4)+1)</f>
        <v>cr 54</v>
      </c>
      <c r="B82" s="111" t="s">
        <v>186</v>
      </c>
      <c r="C82" s="101" t="s">
        <v>292</v>
      </c>
      <c r="D82" s="102" t="str">
        <f>IFERROR(VLOOKUP(C82,Util_ED!$A$2:$C$7,3,),"")</f>
        <v xml:space="preserve"> </v>
      </c>
      <c r="E82" s="106" t="str">
        <f>IFERROR(VLOOKUP(C82,Util_ED!$A$2:$C$7,2,),"")</f>
        <v>Libellé du critère quand il sera choisi</v>
      </c>
      <c r="F82" s="109"/>
      <c r="G82" s="104"/>
    </row>
    <row r="83" spans="1:7" ht="37" customHeight="1" outlineLevel="1" x14ac:dyDescent="0.2">
      <c r="A83" s="100" t="str">
        <f>CONCATENATE("cr ",MID(A82,3,4)+1)</f>
        <v>cr 55</v>
      </c>
      <c r="B83" s="110" t="s">
        <v>187</v>
      </c>
      <c r="C83" s="101" t="s">
        <v>292</v>
      </c>
      <c r="D83" s="102" t="str">
        <f>IFERROR(VLOOKUP(C83,Util_ED!$A$2:$C$7,3,),"")</f>
        <v xml:space="preserve"> </v>
      </c>
      <c r="E83" s="106" t="str">
        <f>IFERROR(VLOOKUP(C83,Util_ED!$A$2:$C$7,2,),"")</f>
        <v>Libellé du critère quand il sera choisi</v>
      </c>
      <c r="F83" s="109"/>
      <c r="G83" s="104"/>
    </row>
    <row r="84" spans="1:7" ht="24.75" customHeight="1" outlineLevel="1" x14ac:dyDescent="0.2">
      <c r="A84" s="178" t="s">
        <v>307</v>
      </c>
      <c r="B84" s="179" t="s">
        <v>188</v>
      </c>
      <c r="C84" s="180" t="str">
        <f>IFERROR(IF(D84="",Util_ED!$A$11,VLOOKUP(D84,Util_ED!$A$20:$B$31,2)),"")</f>
        <v>en attente</v>
      </c>
      <c r="D84" s="180" t="str">
        <f>IF(AND(COUNTIF(D85:D91,"NA")=COUNTIF(D85:D91,"&lt;&gt; "),COUNTIF(D85:D91,"NA")&gt;0),"NA",IF(SUM(D85:D91)&gt;0,AVERAGE(D85:D91),""))</f>
        <v/>
      </c>
      <c r="E84" s="375" t="str">
        <f>IFERROR(IF(D48="","",VLOOKUP(C48,Util_ED!$A$13:$B$17,2)),"")</f>
        <v/>
      </c>
      <c r="F84" s="375"/>
      <c r="G84" s="376"/>
    </row>
    <row r="85" spans="1:7" ht="37" customHeight="1" outlineLevel="1" x14ac:dyDescent="0.2">
      <c r="A85" s="100" t="str">
        <f>CONCATENATE("cr ",MID(A83,3,4)+1)</f>
        <v>cr 56</v>
      </c>
      <c r="B85" s="110" t="s">
        <v>189</v>
      </c>
      <c r="C85" s="101" t="s">
        <v>292</v>
      </c>
      <c r="D85" s="102" t="str">
        <f>IFERROR(VLOOKUP(C85,Util_ED!$A$2:$C$7,3,),"")</f>
        <v xml:space="preserve"> </v>
      </c>
      <c r="E85" s="106" t="str">
        <f>IFERROR(VLOOKUP(C85,Util_ED!$A$2:$C$7,2,),"")</f>
        <v>Libellé du critère quand il sera choisi</v>
      </c>
      <c r="F85" s="109"/>
      <c r="G85" s="103"/>
    </row>
    <row r="86" spans="1:7" ht="37" customHeight="1" outlineLevel="1" x14ac:dyDescent="0.2">
      <c r="A86" s="100" t="str">
        <f>CONCATENATE("cr ",MID(A85,3,4)+1)</f>
        <v>cr 57</v>
      </c>
      <c r="B86" s="110" t="s">
        <v>237</v>
      </c>
      <c r="C86" s="101" t="s">
        <v>292</v>
      </c>
      <c r="D86" s="102" t="str">
        <f>IFERROR(VLOOKUP(C86,Util_ED!$A$2:$C$7,3,),"")</f>
        <v xml:space="preserve"> </v>
      </c>
      <c r="E86" s="106" t="str">
        <f>IFERROR(VLOOKUP(C86,Util_ED!$A$2:$C$7,2,),"")</f>
        <v>Libellé du critère quand il sera choisi</v>
      </c>
      <c r="F86" s="109"/>
      <c r="G86" s="103"/>
    </row>
    <row r="87" spans="1:7" ht="37" customHeight="1" outlineLevel="1" x14ac:dyDescent="0.2">
      <c r="A87" s="100" t="str">
        <f t="shared" ref="A87:A90" si="5">CONCATENATE("cr ",MID(A86,3,4)+1)</f>
        <v>cr 58</v>
      </c>
      <c r="B87" s="110" t="s">
        <v>238</v>
      </c>
      <c r="C87" s="101" t="s">
        <v>292</v>
      </c>
      <c r="D87" s="102" t="str">
        <f>IFERROR(VLOOKUP(C87,Util_ED!$A$2:$C$7,3,),"")</f>
        <v xml:space="preserve"> </v>
      </c>
      <c r="E87" s="106" t="str">
        <f>IFERROR(VLOOKUP(C87,Util_ED!$A$2:$C$7,2,),"")</f>
        <v>Libellé du critère quand il sera choisi</v>
      </c>
      <c r="F87" s="109"/>
      <c r="G87" s="103"/>
    </row>
    <row r="88" spans="1:7" ht="37" customHeight="1" outlineLevel="1" x14ac:dyDescent="0.2">
      <c r="A88" s="100" t="str">
        <f t="shared" si="5"/>
        <v>cr 59</v>
      </c>
      <c r="B88" s="110" t="s">
        <v>190</v>
      </c>
      <c r="C88" s="101" t="s">
        <v>292</v>
      </c>
      <c r="D88" s="102" t="str">
        <f>IFERROR(VLOOKUP(C88,Util_ED!$A$2:$C$7,3,),"")</f>
        <v xml:space="preserve"> </v>
      </c>
      <c r="E88" s="106" t="str">
        <f>IFERROR(VLOOKUP(C88,Util_ED!$A$2:$C$7,2,),"")</f>
        <v>Libellé du critère quand il sera choisi</v>
      </c>
      <c r="F88" s="109"/>
      <c r="G88" s="103"/>
    </row>
    <row r="89" spans="1:7" ht="37" customHeight="1" outlineLevel="1" x14ac:dyDescent="0.2">
      <c r="A89" s="100" t="str">
        <f t="shared" si="5"/>
        <v>cr 60</v>
      </c>
      <c r="B89" s="110" t="s">
        <v>239</v>
      </c>
      <c r="C89" s="101" t="s">
        <v>292</v>
      </c>
      <c r="D89" s="102" t="str">
        <f>IFERROR(VLOOKUP(C89,Util_ED!$A$2:$C$7,3,),"")</f>
        <v xml:space="preserve"> </v>
      </c>
      <c r="E89" s="106" t="str">
        <f>IFERROR(VLOOKUP(C89,Util_ED!$A$2:$C$7,2,),"")</f>
        <v>Libellé du critère quand il sera choisi</v>
      </c>
      <c r="F89" s="109"/>
      <c r="G89" s="103"/>
    </row>
    <row r="90" spans="1:7" ht="37" customHeight="1" outlineLevel="1" x14ac:dyDescent="0.2">
      <c r="A90" s="100" t="str">
        <f t="shared" si="5"/>
        <v>cr 61</v>
      </c>
      <c r="B90" s="110" t="s">
        <v>269</v>
      </c>
      <c r="C90" s="101" t="s">
        <v>292</v>
      </c>
      <c r="D90" s="102" t="str">
        <f>IFERROR(VLOOKUP(C90,Util_ED!$A$2:$C$7,3,),"")</f>
        <v xml:space="preserve"> </v>
      </c>
      <c r="E90" s="106" t="str">
        <f>IFERROR(VLOOKUP(C90,Util_ED!$A$2:$C$7,2,),"")</f>
        <v>Libellé du critère quand il sera choisi</v>
      </c>
      <c r="F90" s="109"/>
      <c r="G90" s="103"/>
    </row>
    <row r="91" spans="1:7" ht="37" customHeight="1" outlineLevel="1" x14ac:dyDescent="0.2">
      <c r="A91" s="100" t="str">
        <f>CONCATENATE("cr ",MID(A90,3,4)+1)</f>
        <v>cr 62</v>
      </c>
      <c r="B91" s="110" t="s">
        <v>270</v>
      </c>
      <c r="C91" s="101" t="s">
        <v>292</v>
      </c>
      <c r="D91" s="102" t="str">
        <f>IFERROR(VLOOKUP(C91,Util_ED!$A$2:$C$7,3,),"")</f>
        <v xml:space="preserve"> </v>
      </c>
      <c r="E91" s="106" t="str">
        <f>IFERROR(VLOOKUP(C91,Util_ED!$A$2:$C$7,2,),"")</f>
        <v>Libellé du critère quand il sera choisi</v>
      </c>
      <c r="F91" s="109"/>
      <c r="G91" s="103"/>
    </row>
    <row r="92" spans="1:7" ht="23.25" customHeight="1" outlineLevel="1" x14ac:dyDescent="0.2">
      <c r="A92" s="178" t="s">
        <v>308</v>
      </c>
      <c r="B92" s="179" t="s">
        <v>191</v>
      </c>
      <c r="C92" s="180" t="str">
        <f>IFERROR(IF(D92="",Util_ED!$A$11,VLOOKUP(D92,Util_ED!$A$20:$B$31,2)),"")</f>
        <v>en attente</v>
      </c>
      <c r="D92" s="180" t="str">
        <f>IF(AND(COUNTIF(D93:D95,"NA")=COUNTIF(D93:D95,"&lt;&gt; "),COUNTIF(D93:D95,"NA")&gt;0),"NA",IF(SUM(D93:D95)&gt;0,AVERAGE(D93:D95),""))</f>
        <v/>
      </c>
      <c r="E92" s="375" t="str">
        <f>IFERROR(IF(D52="","",VLOOKUP(C52,Util_ED!$A$13:$B$17,2)),"")</f>
        <v/>
      </c>
      <c r="F92" s="375"/>
      <c r="G92" s="376"/>
    </row>
    <row r="93" spans="1:7" ht="37" customHeight="1" outlineLevel="1" x14ac:dyDescent="0.2">
      <c r="A93" s="100" t="str">
        <f>CONCATENATE("cr ",MID(A91,3,4)+1)</f>
        <v>cr 63</v>
      </c>
      <c r="B93" s="110" t="s">
        <v>192</v>
      </c>
      <c r="C93" s="101" t="s">
        <v>292</v>
      </c>
      <c r="D93" s="102" t="str">
        <f>IFERROR(VLOOKUP(C93,Util_ED!$A$2:$C$7,3,),"")</f>
        <v xml:space="preserve"> </v>
      </c>
      <c r="E93" s="106" t="str">
        <f>IFERROR(VLOOKUP(C93,Util_ED!$A$2:$C$7,2,),"")</f>
        <v>Libellé du critère quand il sera choisi</v>
      </c>
      <c r="F93" s="109"/>
      <c r="G93" s="103"/>
    </row>
    <row r="94" spans="1:7" ht="37" customHeight="1" outlineLevel="1" x14ac:dyDescent="0.2">
      <c r="A94" s="100" t="str">
        <f>CONCATENATE("cr ",MID(A93,3,4)+1)</f>
        <v>cr 64</v>
      </c>
      <c r="B94" s="110" t="s">
        <v>217</v>
      </c>
      <c r="C94" s="101" t="s">
        <v>292</v>
      </c>
      <c r="D94" s="102" t="str">
        <f>IFERROR(VLOOKUP(C94,Util_ED!$A$2:$C$7,3,),"")</f>
        <v xml:space="preserve"> </v>
      </c>
      <c r="E94" s="106" t="str">
        <f>IFERROR(VLOOKUP(C94,Util_ED!$A$2:$C$7,2,),"")</f>
        <v>Libellé du critère quand il sera choisi</v>
      </c>
      <c r="F94" s="109"/>
      <c r="G94" s="103"/>
    </row>
    <row r="95" spans="1:7" ht="37" customHeight="1" outlineLevel="1" x14ac:dyDescent="0.2">
      <c r="A95" s="100" t="str">
        <f>CONCATENATE("cr ",MID(A94,3,4)+1)</f>
        <v>cr 65</v>
      </c>
      <c r="B95" s="110" t="s">
        <v>193</v>
      </c>
      <c r="C95" s="101" t="s">
        <v>292</v>
      </c>
      <c r="D95" s="102" t="str">
        <f>IFERROR(VLOOKUP(C95,Util_ED!$A$2:$C$7,3,),"")</f>
        <v xml:space="preserve"> </v>
      </c>
      <c r="E95" s="106" t="str">
        <f>IFERROR(VLOOKUP(C95,Util_ED!$A$2:$C$7,2,),"")</f>
        <v>Libellé du critère quand il sera choisi</v>
      </c>
      <c r="F95" s="109"/>
      <c r="G95" s="103"/>
    </row>
    <row r="96" spans="1:7" ht="20.25" customHeight="1" outlineLevel="1" x14ac:dyDescent="0.2">
      <c r="A96" s="178" t="s">
        <v>309</v>
      </c>
      <c r="B96" s="179" t="s">
        <v>271</v>
      </c>
      <c r="C96" s="180" t="str">
        <f>IFERROR(IF(D96="",Util_ED!$A$11,VLOOKUP(D96,Util_ED!$A$20:$B$31,2)),"")</f>
        <v>en attente</v>
      </c>
      <c r="D96" s="180" t="str">
        <f>IF(AND(COUNTIF(D97:D101,"NA")=COUNTIF(D97:D101,"&lt;&gt; "),COUNTIF(D97:D101,"NA")&gt;0),"NA",IF(SUM(D97:D101)&gt;0,AVERAGE(D97:D101),""))</f>
        <v/>
      </c>
      <c r="E96" s="375" t="str">
        <f>IFERROR(IF(D56="","",VLOOKUP(C56,Util_ED!$A$13:$B$17,2)),"")</f>
        <v/>
      </c>
      <c r="F96" s="375"/>
      <c r="G96" s="376"/>
    </row>
    <row r="97" spans="1:7" ht="37" customHeight="1" outlineLevel="1" x14ac:dyDescent="0.2">
      <c r="A97" s="100" t="str">
        <f>CONCATENATE("cr ",MID(A95,3,4)+1)</f>
        <v>cr 66</v>
      </c>
      <c r="B97" s="110" t="s">
        <v>272</v>
      </c>
      <c r="C97" s="101" t="s">
        <v>292</v>
      </c>
      <c r="D97" s="102" t="str">
        <f>IFERROR(VLOOKUP(C97,Util_ED!$A$2:$C$7,3,),"")</f>
        <v xml:space="preserve"> </v>
      </c>
      <c r="E97" s="106" t="str">
        <f>IFERROR(VLOOKUP(C97,Util_ED!$A$2:$C$7,2,),"")</f>
        <v>Libellé du critère quand il sera choisi</v>
      </c>
      <c r="F97" s="109"/>
      <c r="G97" s="103"/>
    </row>
    <row r="98" spans="1:7" ht="37" customHeight="1" outlineLevel="1" x14ac:dyDescent="0.2">
      <c r="A98" s="100" t="str">
        <f>CONCATENATE("cr ",MID(A97,3,4)+1)</f>
        <v>cr 67</v>
      </c>
      <c r="B98" s="110" t="s">
        <v>194</v>
      </c>
      <c r="C98" s="101" t="s">
        <v>292</v>
      </c>
      <c r="D98" s="102" t="str">
        <f>IFERROR(VLOOKUP(C98,Util_ED!$A$2:$C$7,3,),"")</f>
        <v xml:space="preserve"> </v>
      </c>
      <c r="E98" s="106" t="str">
        <f>IFERROR(VLOOKUP(C98,Util_ED!$A$2:$C$7,2,),"")</f>
        <v>Libellé du critère quand il sera choisi</v>
      </c>
      <c r="F98" s="109"/>
      <c r="G98" s="103"/>
    </row>
    <row r="99" spans="1:7" ht="37" customHeight="1" outlineLevel="1" x14ac:dyDescent="0.2">
      <c r="A99" s="100" t="str">
        <f>CONCATENATE("cr ",MID(A98,3,4)+1)</f>
        <v>cr 68</v>
      </c>
      <c r="B99" s="110" t="s">
        <v>195</v>
      </c>
      <c r="C99" s="101" t="s">
        <v>292</v>
      </c>
      <c r="D99" s="102" t="str">
        <f>IFERROR(VLOOKUP(C99,Util_ED!$A$2:$C$7,3,),"")</f>
        <v xml:space="preserve"> </v>
      </c>
      <c r="E99" s="106" t="str">
        <f>IFERROR(VLOOKUP(C99,Util_ED!$A$2:$C$7,2,),"")</f>
        <v>Libellé du critère quand il sera choisi</v>
      </c>
      <c r="F99" s="109"/>
      <c r="G99" s="103"/>
    </row>
    <row r="100" spans="1:7" ht="37" customHeight="1" outlineLevel="1" x14ac:dyDescent="0.2">
      <c r="A100" s="100" t="str">
        <f>CONCATENATE("cr ",MID(A99,3,4)+1)</f>
        <v>cr 69</v>
      </c>
      <c r="B100" s="110" t="s">
        <v>196</v>
      </c>
      <c r="C100" s="101" t="s">
        <v>292</v>
      </c>
      <c r="D100" s="102" t="str">
        <f>IFERROR(VLOOKUP(C100,Util_ED!$A$2:$C$7,3,),"")</f>
        <v xml:space="preserve"> </v>
      </c>
      <c r="E100" s="106" t="str">
        <f>IFERROR(VLOOKUP(C100,Util_ED!$A$2:$C$7,2,),"")</f>
        <v>Libellé du critère quand il sera choisi</v>
      </c>
      <c r="F100" s="109"/>
      <c r="G100" s="103"/>
    </row>
    <row r="101" spans="1:7" ht="37" customHeight="1" outlineLevel="1" x14ac:dyDescent="0.2">
      <c r="A101" s="100" t="str">
        <f>CONCATENATE("cr ",MID(A100,3,4)+1)</f>
        <v>cr 70</v>
      </c>
      <c r="B101" s="110" t="s">
        <v>197</v>
      </c>
      <c r="C101" s="101" t="s">
        <v>292</v>
      </c>
      <c r="D101" s="102" t="str">
        <f>IFERROR(VLOOKUP(C101,Util_ED!$A$2:$C$7,3,),"")</f>
        <v xml:space="preserve"> </v>
      </c>
      <c r="E101" s="106" t="str">
        <f>IFERROR(VLOOKUP(C101,Util_ED!$A$2:$C$7,2,),"")</f>
        <v>Libellé du critère quand il sera choisi</v>
      </c>
      <c r="F101" s="109"/>
      <c r="G101" s="103"/>
    </row>
    <row r="102" spans="1:7" ht="37" customHeight="1" outlineLevel="1" x14ac:dyDescent="0.2">
      <c r="A102" s="178" t="s">
        <v>310</v>
      </c>
      <c r="B102" s="179" t="s">
        <v>240</v>
      </c>
      <c r="C102" s="180" t="str">
        <f>IFERROR(IF(D102="",Util_ED!$A$11,VLOOKUP(D102,Util_ED!$A$20:$B$31,2)),"")</f>
        <v>en attente</v>
      </c>
      <c r="D102" s="180" t="str">
        <f>IF(AND(COUNTIF(D103:D108,"NA")=COUNTIF(D103:D108,"&lt;&gt; "),COUNTIF(D103:D108,"NA")&gt;0),"NA",IF(SUM(D103:D108)&gt;0,AVERAGE(D103:D108),""))</f>
        <v/>
      </c>
      <c r="E102" s="375" t="str">
        <f>IFERROR(IF(D54="","",VLOOKUP(C54,Util_ED!$A$13:$B$17,2)),"")</f>
        <v/>
      </c>
      <c r="F102" s="375"/>
      <c r="G102" s="376"/>
    </row>
    <row r="103" spans="1:7" ht="37" customHeight="1" outlineLevel="1" x14ac:dyDescent="0.2">
      <c r="A103" s="100" t="str">
        <f>CONCATENATE("cr ",MID(A101,3,4)+1)</f>
        <v>cr 71</v>
      </c>
      <c r="B103" s="110" t="s">
        <v>241</v>
      </c>
      <c r="C103" s="101" t="s">
        <v>292</v>
      </c>
      <c r="D103" s="102" t="str">
        <f>IFERROR(VLOOKUP(C103,Util_ED!$A$2:$C$7,3,),"")</f>
        <v xml:space="preserve"> </v>
      </c>
      <c r="E103" s="106" t="str">
        <f>IFERROR(VLOOKUP(C103,Util_ED!$A$2:$C$7,2,),"")</f>
        <v>Libellé du critère quand il sera choisi</v>
      </c>
      <c r="F103" s="109"/>
      <c r="G103" s="103"/>
    </row>
    <row r="104" spans="1:7" ht="43" customHeight="1" outlineLevel="1" x14ac:dyDescent="0.2">
      <c r="A104" s="100" t="str">
        <f>CONCATENATE("cr ",MID(A103,3,4)+1)</f>
        <v>cr 72</v>
      </c>
      <c r="B104" s="110" t="s">
        <v>242</v>
      </c>
      <c r="C104" s="101" t="s">
        <v>292</v>
      </c>
      <c r="D104" s="102" t="str">
        <f>IFERROR(VLOOKUP(C104,Util_ED!$A$2:$C$7,3,),"")</f>
        <v xml:space="preserve"> </v>
      </c>
      <c r="E104" s="106" t="str">
        <f>IFERROR(VLOOKUP(C104,Util_ED!$A$2:$C$7,2,),"")</f>
        <v>Libellé du critère quand il sera choisi</v>
      </c>
      <c r="F104" s="109"/>
      <c r="G104" s="103"/>
    </row>
    <row r="105" spans="1:7" ht="46" customHeight="1" outlineLevel="1" x14ac:dyDescent="0.2">
      <c r="A105" s="100" t="str">
        <f>CONCATENATE("cr ",MID(A104,3,4)+1)</f>
        <v>cr 73</v>
      </c>
      <c r="B105" s="110" t="s">
        <v>243</v>
      </c>
      <c r="C105" s="101" t="s">
        <v>292</v>
      </c>
      <c r="D105" s="102" t="str">
        <f>IFERROR(VLOOKUP(C105,Util_ED!$A$2:$C$7,3,),"")</f>
        <v xml:space="preserve"> </v>
      </c>
      <c r="E105" s="106" t="str">
        <f>IFERROR(VLOOKUP(C105,Util_ED!$A$2:$C$7,2,),"")</f>
        <v>Libellé du critère quand il sera choisi</v>
      </c>
      <c r="F105" s="109"/>
      <c r="G105" s="103"/>
    </row>
    <row r="106" spans="1:7" ht="37" customHeight="1" outlineLevel="1" x14ac:dyDescent="0.2">
      <c r="A106" s="100" t="str">
        <f>CONCATENATE("cr ",MID(A105,3,4)+1)</f>
        <v>cr 74</v>
      </c>
      <c r="B106" s="110" t="s">
        <v>244</v>
      </c>
      <c r="C106" s="101" t="s">
        <v>292</v>
      </c>
      <c r="D106" s="102" t="str">
        <f>IFERROR(VLOOKUP(C106,Util_ED!$A$2:$C$7,3,),"")</f>
        <v xml:space="preserve"> </v>
      </c>
      <c r="E106" s="106" t="str">
        <f>IFERROR(VLOOKUP(C106,Util_ED!$A$2:$C$7,2,),"")</f>
        <v>Libellé du critère quand il sera choisi</v>
      </c>
      <c r="F106" s="109"/>
      <c r="G106" s="103"/>
    </row>
    <row r="107" spans="1:7" ht="37" customHeight="1" outlineLevel="1" x14ac:dyDescent="0.2">
      <c r="A107" s="100" t="str">
        <f t="shared" ref="A107:A108" si="6">CONCATENATE("cr ",MID(A106,3,4)+1)</f>
        <v>cr 75</v>
      </c>
      <c r="B107" s="110" t="s">
        <v>245</v>
      </c>
      <c r="C107" s="101" t="s">
        <v>292</v>
      </c>
      <c r="D107" s="102" t="str">
        <f>IFERROR(VLOOKUP(C107,Util_ED!$A$2:$C$7,3,),"")</f>
        <v xml:space="preserve"> </v>
      </c>
      <c r="E107" s="106" t="str">
        <f>IFERROR(VLOOKUP(C107,Util_ED!$A$2:$C$7,2,),"")</f>
        <v>Libellé du critère quand il sera choisi</v>
      </c>
      <c r="F107" s="109"/>
      <c r="G107" s="103"/>
    </row>
    <row r="108" spans="1:7" ht="37" customHeight="1" outlineLevel="1" x14ac:dyDescent="0.2">
      <c r="A108" s="100" t="str">
        <f t="shared" si="6"/>
        <v>cr 76</v>
      </c>
      <c r="B108" s="110" t="s">
        <v>246</v>
      </c>
      <c r="C108" s="101" t="s">
        <v>292</v>
      </c>
      <c r="D108" s="102" t="str">
        <f>IFERROR(VLOOKUP(C108,Util_ED!$A$2:$C$7,3,),"")</f>
        <v xml:space="preserve"> </v>
      </c>
      <c r="E108" s="106" t="str">
        <f>IFERROR(VLOOKUP(C108,Util_ED!$A$2:$C$7,2,),"")</f>
        <v>Libellé du critère quand il sera choisi</v>
      </c>
      <c r="F108" s="109"/>
      <c r="G108" s="103"/>
    </row>
    <row r="109" spans="1:7" ht="37" customHeight="1" outlineLevel="1" x14ac:dyDescent="0.2">
      <c r="A109" s="178" t="s">
        <v>311</v>
      </c>
      <c r="B109" s="179" t="s">
        <v>247</v>
      </c>
      <c r="C109" s="180" t="str">
        <f>IFERROR(IF(D109="",Util_ED!$A$11,VLOOKUP(D109,Util_ED!$A$20:$B$31,2)),"")</f>
        <v>en attente</v>
      </c>
      <c r="D109" s="180" t="str">
        <f>IF(AND(COUNTIF(D110:D112,"NA")=COUNTIF(D110:D112,"&lt;&gt; "),COUNTIF(D110:D112,"NA")&gt;0),"NA",IF(SUM(D110:D112)&gt;0,AVERAGE(D110:D112),""))</f>
        <v/>
      </c>
      <c r="E109" s="375" t="str">
        <f>IFERROR(IF(D52="","",VLOOKUP(C52,Util_ED!$A$13:$B$17,2)),"")</f>
        <v/>
      </c>
      <c r="F109" s="375"/>
      <c r="G109" s="376"/>
    </row>
    <row r="110" spans="1:7" ht="37" customHeight="1" outlineLevel="1" x14ac:dyDescent="0.2">
      <c r="A110" s="100" t="str">
        <f>CONCATENATE("cr ",MID(A108,3,4)+1)</f>
        <v>cr 77</v>
      </c>
      <c r="B110" s="110" t="s">
        <v>248</v>
      </c>
      <c r="C110" s="101" t="s">
        <v>292</v>
      </c>
      <c r="D110" s="102" t="str">
        <f>IFERROR(VLOOKUP(C110,Util_ED!$A$2:$C$7,3,),"")</f>
        <v xml:space="preserve"> </v>
      </c>
      <c r="E110" s="106" t="str">
        <f>IFERROR(VLOOKUP(C110,Util_ED!$A$2:$C$7,2,),"")</f>
        <v>Libellé du critère quand il sera choisi</v>
      </c>
      <c r="F110" s="109"/>
      <c r="G110" s="103"/>
    </row>
    <row r="111" spans="1:7" ht="41" customHeight="1" outlineLevel="1" x14ac:dyDescent="0.2">
      <c r="A111" s="100" t="str">
        <f t="shared" ref="A111:A112" si="7">CONCATENATE("cr ",MID(A110,3,4)+1)</f>
        <v>cr 78</v>
      </c>
      <c r="B111" s="110" t="s">
        <v>249</v>
      </c>
      <c r="C111" s="101" t="s">
        <v>292</v>
      </c>
      <c r="D111" s="102" t="str">
        <f>IFERROR(VLOOKUP(C111,Util_ED!$A$2:$C$7,3,),"")</f>
        <v xml:space="preserve"> </v>
      </c>
      <c r="E111" s="106" t="str">
        <f>IFERROR(VLOOKUP(C111,Util_ED!$A$2:$C$7,2,),"")</f>
        <v>Libellé du critère quand il sera choisi</v>
      </c>
      <c r="F111" s="109"/>
      <c r="G111" s="103"/>
    </row>
    <row r="112" spans="1:7" ht="47" customHeight="1" outlineLevel="1" x14ac:dyDescent="0.2">
      <c r="A112" s="100" t="str">
        <f t="shared" si="7"/>
        <v>cr 79</v>
      </c>
      <c r="B112" s="110" t="s">
        <v>250</v>
      </c>
      <c r="C112" s="101" t="s">
        <v>292</v>
      </c>
      <c r="D112" s="102" t="str">
        <f>IFERROR(VLOOKUP(C112,Util_ED!$A$2:$C$7,3,),"")</f>
        <v xml:space="preserve"> </v>
      </c>
      <c r="E112" s="106" t="str">
        <f>IFERROR(VLOOKUP(C112,Util_ED!$A$2:$C$7,2,),"")</f>
        <v>Libellé du critère quand il sera choisi</v>
      </c>
      <c r="F112" s="109"/>
      <c r="G112" s="103"/>
    </row>
    <row r="113" spans="1:7" ht="37" customHeight="1" outlineLevel="1" x14ac:dyDescent="0.2">
      <c r="A113" s="178" t="s">
        <v>312</v>
      </c>
      <c r="B113" s="179" t="s">
        <v>251</v>
      </c>
      <c r="C113" s="180" t="str">
        <f>IFERROR(IF(D113="",Util_ED!$A$11,VLOOKUP(D113,Util_ED!$A$20:$B$31,2)),"")</f>
        <v>en attente</v>
      </c>
      <c r="D113" s="180" t="str">
        <f>IF(AND(COUNTIF(D114:D117,"NA")=COUNTIF(D114:D117,"&lt;&gt; "),COUNTIF(D114:D117,"NA")&gt;0),"NA",IF(SUM(D114:D117)&gt;0,AVERAGE(D114:D117),""))</f>
        <v/>
      </c>
      <c r="E113" s="375" t="str">
        <f>IFERROR(IF(D54="","",VLOOKUP(C54,Util_ED!$A$13:$B$17,2)),"")</f>
        <v/>
      </c>
      <c r="F113" s="375"/>
      <c r="G113" s="376"/>
    </row>
    <row r="114" spans="1:7" ht="45" customHeight="1" outlineLevel="1" x14ac:dyDescent="0.2">
      <c r="A114" s="100" t="str">
        <f>CONCATENATE("cr ",MID(A112,3,4)+1)</f>
        <v>cr 80</v>
      </c>
      <c r="B114" s="110" t="s">
        <v>252</v>
      </c>
      <c r="C114" s="101" t="s">
        <v>292</v>
      </c>
      <c r="D114" s="102" t="str">
        <f>IFERROR(VLOOKUP(C114,Util_ED!$A$2:$C$7,3,),"")</f>
        <v xml:space="preserve"> </v>
      </c>
      <c r="E114" s="106" t="str">
        <f>IFERROR(VLOOKUP(C114,Util_ED!$A$2:$C$7,2,),"")</f>
        <v>Libellé du critère quand il sera choisi</v>
      </c>
      <c r="F114" s="109"/>
      <c r="G114" s="103"/>
    </row>
    <row r="115" spans="1:7" ht="37" customHeight="1" outlineLevel="1" x14ac:dyDescent="0.2">
      <c r="A115" s="100" t="str">
        <f>CONCATENATE("cr ",MID(A114,3,4)+1)</f>
        <v>cr 81</v>
      </c>
      <c r="B115" s="110" t="s">
        <v>253</v>
      </c>
      <c r="C115" s="101" t="s">
        <v>292</v>
      </c>
      <c r="D115" s="102" t="str">
        <f>IFERROR(VLOOKUP(C115,Util_ED!$A$2:$C$7,3,),"")</f>
        <v xml:space="preserve"> </v>
      </c>
      <c r="E115" s="106" t="str">
        <f>IFERROR(VLOOKUP(C115,Util_ED!$A$2:$C$7,2,),"")</f>
        <v>Libellé du critère quand il sera choisi</v>
      </c>
      <c r="F115" s="109"/>
      <c r="G115" s="103"/>
    </row>
    <row r="116" spans="1:7" ht="37" customHeight="1" outlineLevel="1" x14ac:dyDescent="0.2">
      <c r="A116" s="100" t="str">
        <f>CONCATENATE("cr ",MID(A115,3,4)+1)</f>
        <v>cr 82</v>
      </c>
      <c r="B116" s="110" t="s">
        <v>254</v>
      </c>
      <c r="C116" s="101" t="s">
        <v>292</v>
      </c>
      <c r="D116" s="102" t="str">
        <f>IFERROR(VLOOKUP(C116,Util_ED!$A$2:$C$7,3,),"")</f>
        <v xml:space="preserve"> </v>
      </c>
      <c r="E116" s="106" t="str">
        <f>IFERROR(VLOOKUP(C116,Util_ED!$A$2:$C$7,2,),"")</f>
        <v>Libellé du critère quand il sera choisi</v>
      </c>
      <c r="F116" s="109"/>
      <c r="G116" s="103"/>
    </row>
    <row r="117" spans="1:7" ht="37" customHeight="1" outlineLevel="1" x14ac:dyDescent="0.2">
      <c r="A117" s="100" t="str">
        <f>CONCATENATE("cr ",MID(A116,3,4)+1)</f>
        <v>cr 83</v>
      </c>
      <c r="B117" s="110" t="s">
        <v>255</v>
      </c>
      <c r="C117" s="101" t="s">
        <v>292</v>
      </c>
      <c r="D117" s="102" t="str">
        <f>IFERROR(VLOOKUP(C117,Util_ED!$A$2:$C$7,3,),"")</f>
        <v xml:space="preserve"> </v>
      </c>
      <c r="E117" s="106" t="str">
        <f>IFERROR(VLOOKUP(C117,Util_ED!$A$2:$C$7,2,),"")</f>
        <v>Libellé du critère quand il sera choisi</v>
      </c>
      <c r="F117" s="109"/>
      <c r="G117" s="103"/>
    </row>
    <row r="118" spans="1:7" outlineLevel="1" x14ac:dyDescent="0.2">
      <c r="A118" s="178" t="s">
        <v>313</v>
      </c>
      <c r="B118" s="179" t="s">
        <v>209</v>
      </c>
      <c r="C118" s="180" t="str">
        <f>IFERROR(IF(D118="",Util_ED!$A$11,VLOOKUP(D118,Util_ED!$A$20:$B$31,2)),"")</f>
        <v>en attente</v>
      </c>
      <c r="D118" s="180" t="str">
        <f>IF(AND(COUNTIF(D119,"NA")=COUNTIF(D119,"&lt;&gt; "),COUNTIF(D119,"NA")&gt;0),"NA",IF(SUM(D119)&gt;0,AVERAGE(D119),""))</f>
        <v/>
      </c>
      <c r="E118" s="375" t="str">
        <f>IFERROR(IF(D56="","",VLOOKUP(C56,Util_ED!$A$13:$B$17,2)),"")</f>
        <v/>
      </c>
      <c r="F118" s="375"/>
      <c r="G118" s="376"/>
    </row>
    <row r="119" spans="1:7" ht="37" customHeight="1" outlineLevel="1" x14ac:dyDescent="0.2">
      <c r="A119" s="100" t="str">
        <f>CONCATENATE("cr ",MID(A117,3,4)+1)</f>
        <v>cr 84</v>
      </c>
      <c r="B119" s="110" t="s">
        <v>198</v>
      </c>
      <c r="C119" s="101" t="s">
        <v>292</v>
      </c>
      <c r="D119" s="102" t="str">
        <f>IFERROR(VLOOKUP(C119,Util_ED!$A$2:$C$7,3,),"")</f>
        <v xml:space="preserve"> </v>
      </c>
      <c r="E119" s="106" t="str">
        <f>IFERROR(VLOOKUP(C119,Util_ED!$A$2:$C$7,2,),"")</f>
        <v>Libellé du critère quand il sera choisi</v>
      </c>
      <c r="F119" s="109"/>
      <c r="G119" s="104"/>
    </row>
    <row r="120" spans="1:7" ht="15.75" customHeight="1" outlineLevel="1" x14ac:dyDescent="0.2">
      <c r="A120" s="178" t="s">
        <v>314</v>
      </c>
      <c r="B120" s="179" t="s">
        <v>199</v>
      </c>
      <c r="C120" s="180" t="str">
        <f>IFERROR(IF(D120="",Util_ED!$A$11,VLOOKUP(D120,Util_ED!$A$20:$B$31,2)),"")</f>
        <v>en attente</v>
      </c>
      <c r="D120" s="180" t="str">
        <f>IF(AND(COUNTIF(D121:D122,"NA")=COUNTIF(D121:D122,"&lt;&gt; "),COUNTIF(D121:D122,"NA")&gt;0),"NA",IF(SUM(D121:D122)&gt;0,AVERAGE(D121:D122),""))</f>
        <v/>
      </c>
      <c r="E120" s="375" t="str">
        <f>IFERROR(IF(D61="","",VLOOKUP(C61,Util_ED!$A$13:$B$17,2)),"")</f>
        <v/>
      </c>
      <c r="F120" s="375"/>
      <c r="G120" s="376"/>
    </row>
    <row r="121" spans="1:7" ht="37" customHeight="1" outlineLevel="1" x14ac:dyDescent="0.2">
      <c r="A121" s="100" t="str">
        <f>CONCATENATE("cr ",MID(A119,3,4)+1)</f>
        <v>cr 85</v>
      </c>
      <c r="B121" s="111" t="s">
        <v>200</v>
      </c>
      <c r="C121" s="101" t="s">
        <v>292</v>
      </c>
      <c r="D121" s="102" t="str">
        <f>IFERROR(VLOOKUP(C121,Util_ED!$A$2:$C$7,3,),"")</f>
        <v xml:space="preserve"> </v>
      </c>
      <c r="E121" s="106" t="str">
        <f>IFERROR(VLOOKUP(C121,Util_ED!$A$2:$C$7,2,),"")</f>
        <v>Libellé du critère quand il sera choisi</v>
      </c>
      <c r="F121" s="109"/>
      <c r="G121" s="104"/>
    </row>
    <row r="122" spans="1:7" ht="37" customHeight="1" outlineLevel="1" x14ac:dyDescent="0.2">
      <c r="A122" s="100" t="str">
        <f t="shared" ref="A122:A127" si="8">CONCATENATE("cr ",MID(A121,3,4)+1)</f>
        <v>cr 86</v>
      </c>
      <c r="B122" s="110" t="s">
        <v>201</v>
      </c>
      <c r="C122" s="101" t="s">
        <v>292</v>
      </c>
      <c r="D122" s="102" t="str">
        <f>IFERROR(VLOOKUP(C122,Util_ED!$A$2:$C$7,3,),"")</f>
        <v xml:space="preserve"> </v>
      </c>
      <c r="E122" s="106" t="str">
        <f>IFERROR(VLOOKUP(C122,Util_ED!$A$2:$C$7,2,),"")</f>
        <v>Libellé du critère quand il sera choisi</v>
      </c>
      <c r="F122" s="109"/>
      <c r="G122" s="104"/>
    </row>
    <row r="123" spans="1:7" ht="16.5" customHeight="1" outlineLevel="1" x14ac:dyDescent="0.2">
      <c r="A123" s="178" t="s">
        <v>315</v>
      </c>
      <c r="B123" s="179" t="s">
        <v>206</v>
      </c>
      <c r="C123" s="180" t="str">
        <f>IFERROR(IF(D123="",Util_ED!$A$11,VLOOKUP(D123,Util_ED!$A$20:$B$31,2)),"")</f>
        <v>en attente</v>
      </c>
      <c r="D123" s="180" t="str">
        <f>IF(AND(COUNTIF(D124:D127,"NA")=COUNTIF(D124:D127,"&lt;&gt; "),COUNTIF(D124:D127,"NA")&gt;0),"NA",IF(SUM(D124:D127)&gt;0,AVERAGE(D124:D127),""))</f>
        <v/>
      </c>
      <c r="E123" s="375" t="str">
        <f>IFERROR(IF(D64="","",VLOOKUP(C64,Util_ED!$A$13:$B$17,2)),"")</f>
        <v/>
      </c>
      <c r="F123" s="375"/>
      <c r="G123" s="376"/>
    </row>
    <row r="124" spans="1:7" ht="37" customHeight="1" outlineLevel="1" x14ac:dyDescent="0.2">
      <c r="A124" s="100" t="str">
        <f>CONCATENATE("cr ",MID(A122,3,4)+1)</f>
        <v>cr 87</v>
      </c>
      <c r="B124" s="110" t="s">
        <v>202</v>
      </c>
      <c r="C124" s="101" t="s">
        <v>292</v>
      </c>
      <c r="D124" s="102" t="str">
        <f>IFERROR(VLOOKUP(C124,Util_ED!$A$2:$C$7,3,),"")</f>
        <v xml:space="preserve"> </v>
      </c>
      <c r="E124" s="106" t="str">
        <f>IFERROR(VLOOKUP(C124,Util_ED!$A$2:$C$7,2,),"")</f>
        <v>Libellé du critère quand il sera choisi</v>
      </c>
      <c r="F124" s="109"/>
      <c r="G124" s="104"/>
    </row>
    <row r="125" spans="1:7" ht="37" customHeight="1" outlineLevel="1" x14ac:dyDescent="0.2">
      <c r="A125" s="100" t="str">
        <f t="shared" si="8"/>
        <v>cr 88</v>
      </c>
      <c r="B125" s="110" t="s">
        <v>203</v>
      </c>
      <c r="C125" s="101" t="s">
        <v>292</v>
      </c>
      <c r="D125" s="102" t="str">
        <f>IFERROR(VLOOKUP(C125,Util_ED!$A$2:$C$7,3,),"")</f>
        <v xml:space="preserve"> </v>
      </c>
      <c r="E125" s="106" t="str">
        <f>IFERROR(VLOOKUP(C125,Util_ED!$A$2:$C$7,2,),"")</f>
        <v>Libellé du critère quand il sera choisi</v>
      </c>
      <c r="F125" s="109"/>
      <c r="G125" s="104"/>
    </row>
    <row r="126" spans="1:7" ht="37" customHeight="1" outlineLevel="1" x14ac:dyDescent="0.2">
      <c r="A126" s="100" t="str">
        <f t="shared" si="8"/>
        <v>cr 89</v>
      </c>
      <c r="B126" s="110" t="s">
        <v>204</v>
      </c>
      <c r="C126" s="101" t="s">
        <v>292</v>
      </c>
      <c r="D126" s="102" t="str">
        <f>IFERROR(VLOOKUP(C126,Util_ED!$A$2:$C$7,3,),"")</f>
        <v xml:space="preserve"> </v>
      </c>
      <c r="E126" s="106" t="str">
        <f>IFERROR(VLOOKUP(C126,Util_ED!$A$2:$C$7,2,),"")</f>
        <v>Libellé du critère quand il sera choisi</v>
      </c>
      <c r="F126" s="109"/>
      <c r="G126" s="104"/>
    </row>
    <row r="127" spans="1:7" ht="37" customHeight="1" outlineLevel="1" x14ac:dyDescent="0.2">
      <c r="A127" s="100" t="str">
        <f t="shared" si="8"/>
        <v>cr 90</v>
      </c>
      <c r="B127" s="110" t="s">
        <v>256</v>
      </c>
      <c r="C127" s="101" t="s">
        <v>292</v>
      </c>
      <c r="D127" s="102" t="str">
        <f>IFERROR(VLOOKUP(C127,Util_ED!$A$2:$C$7,3,),"")</f>
        <v xml:space="preserve"> </v>
      </c>
      <c r="E127" s="106" t="str">
        <f>IFERROR(VLOOKUP(C127,Util_ED!$A$2:$C$7,2,),"")</f>
        <v>Libellé du critère quand il sera choisi</v>
      </c>
      <c r="F127" s="109"/>
      <c r="G127" s="104"/>
    </row>
    <row r="128" spans="1:7" ht="22.5" customHeight="1" x14ac:dyDescent="0.2">
      <c r="A128" s="196">
        <v>5</v>
      </c>
      <c r="B128" s="193" t="s">
        <v>112</v>
      </c>
      <c r="C128" s="193" t="str">
        <f>IFERROR(IF(D128="",Util_ED!$A$11,VLOOKUP(D128,Util_ED!$A$20:$B$31,2)),"")</f>
        <v>en attente</v>
      </c>
      <c r="D128" s="197" t="str">
        <f>IFERROR(AVERAGE(D129:D135),"")</f>
        <v/>
      </c>
      <c r="E128" s="373" t="str">
        <f>IFERROR(VLOOKUP(G128,Util_ED!$A$13:$B$16,2),"")</f>
        <v/>
      </c>
      <c r="F128" s="374"/>
      <c r="G128" s="198" t="str">
        <f>IFERROR(VLOOKUP(D128,Util_ED!$A$21:$B$31,2),"")</f>
        <v/>
      </c>
    </row>
    <row r="129" spans="1:7" ht="37" customHeight="1" x14ac:dyDescent="0.2">
      <c r="A129" s="82" t="str">
        <f t="shared" ref="A129" si="9">CONCATENATE("cr ",MID(A127,3,4)+1)</f>
        <v>cr 91</v>
      </c>
      <c r="B129" s="79" t="s">
        <v>113</v>
      </c>
      <c r="C129" s="101" t="s">
        <v>292</v>
      </c>
      <c r="D129" s="102" t="str">
        <f>IFERROR(VLOOKUP(C129,Util_ED!$A$2:$C$7,3,),"")</f>
        <v xml:space="preserve"> </v>
      </c>
      <c r="E129" s="81" t="str">
        <f>IFERROR(VLOOKUP(C129,#REF!,2,),"")</f>
        <v/>
      </c>
      <c r="F129" s="76"/>
      <c r="G129" s="77"/>
    </row>
    <row r="130" spans="1:7" ht="37" customHeight="1" x14ac:dyDescent="0.2">
      <c r="A130" s="82" t="str">
        <f t="shared" ref="A130:A135" si="10">CONCATENATE("cr ",MID(A129,3,4)+1)</f>
        <v>cr 92</v>
      </c>
      <c r="B130" s="79" t="s">
        <v>114</v>
      </c>
      <c r="C130" s="101" t="s">
        <v>292</v>
      </c>
      <c r="D130" s="102" t="str">
        <f>IFERROR(VLOOKUP(C130,Util_ED!$A$2:$C$7,3,),"")</f>
        <v xml:space="preserve"> </v>
      </c>
      <c r="E130" s="81" t="str">
        <f>IFERROR(VLOOKUP(C130,#REF!,2,),"")</f>
        <v/>
      </c>
      <c r="F130" s="76"/>
      <c r="G130" s="77"/>
    </row>
    <row r="131" spans="1:7" ht="37" customHeight="1" x14ac:dyDescent="0.2">
      <c r="A131" s="82" t="str">
        <f t="shared" si="10"/>
        <v>cr 93</v>
      </c>
      <c r="B131" s="79" t="s">
        <v>115</v>
      </c>
      <c r="C131" s="101" t="s">
        <v>292</v>
      </c>
      <c r="D131" s="102" t="str">
        <f>IFERROR(VLOOKUP(C131,Util_ED!$A$2:$C$7,3,),"")</f>
        <v xml:space="preserve"> </v>
      </c>
      <c r="E131" s="81" t="str">
        <f>IFERROR(VLOOKUP(C131,#REF!,2,),"")</f>
        <v/>
      </c>
      <c r="F131" s="76"/>
      <c r="G131" s="77"/>
    </row>
    <row r="132" spans="1:7" ht="37" customHeight="1" x14ac:dyDescent="0.2">
      <c r="A132" s="82" t="str">
        <f t="shared" si="10"/>
        <v>cr 94</v>
      </c>
      <c r="B132" s="79" t="s">
        <v>116</v>
      </c>
      <c r="C132" s="101" t="s">
        <v>292</v>
      </c>
      <c r="D132" s="102" t="str">
        <f>IFERROR(VLOOKUP(C132,Util_ED!$A$2:$C$7,3,),"")</f>
        <v xml:space="preserve"> </v>
      </c>
      <c r="E132" s="81" t="str">
        <f>IFERROR(VLOOKUP(C132,#REF!,2,),"")</f>
        <v/>
      </c>
      <c r="F132" s="76"/>
      <c r="G132" s="77"/>
    </row>
    <row r="133" spans="1:7" ht="37" customHeight="1" x14ac:dyDescent="0.2">
      <c r="A133" s="82" t="str">
        <f t="shared" si="10"/>
        <v>cr 95</v>
      </c>
      <c r="B133" s="79" t="s">
        <v>117</v>
      </c>
      <c r="C133" s="101" t="s">
        <v>292</v>
      </c>
      <c r="D133" s="102" t="str">
        <f>IFERROR(VLOOKUP(C133,Util_ED!$A$2:$C$7,3,),"")</f>
        <v xml:space="preserve"> </v>
      </c>
      <c r="E133" s="81" t="str">
        <f>IFERROR(VLOOKUP(C133,#REF!,2,),"")</f>
        <v/>
      </c>
      <c r="F133" s="76"/>
      <c r="G133" s="77"/>
    </row>
    <row r="134" spans="1:7" ht="37" customHeight="1" x14ac:dyDescent="0.2">
      <c r="A134" s="82" t="str">
        <f t="shared" si="10"/>
        <v>cr 96</v>
      </c>
      <c r="B134" s="79" t="s">
        <v>118</v>
      </c>
      <c r="C134" s="101" t="s">
        <v>292</v>
      </c>
      <c r="D134" s="102" t="str">
        <f>IFERROR(VLOOKUP(C134,Util_ED!$A$2:$C$7,3,),"")</f>
        <v xml:space="preserve"> </v>
      </c>
      <c r="E134" s="81" t="str">
        <f>IFERROR(VLOOKUP(C134,#REF!,2,),"")</f>
        <v/>
      </c>
      <c r="F134" s="76"/>
      <c r="G134" s="77"/>
    </row>
    <row r="135" spans="1:7" ht="37" customHeight="1" x14ac:dyDescent="0.2">
      <c r="A135" s="82" t="str">
        <f t="shared" si="10"/>
        <v>cr 97</v>
      </c>
      <c r="B135" s="79" t="s">
        <v>119</v>
      </c>
      <c r="C135" s="101" t="s">
        <v>292</v>
      </c>
      <c r="D135" s="102" t="str">
        <f>IFERROR(VLOOKUP(C135,Util_ED!$A$2:$C$7,3,),"")</f>
        <v xml:space="preserve"> </v>
      </c>
      <c r="E135" s="81" t="str">
        <f>IFERROR(VLOOKUP(C135,#REF!,2,),"")</f>
        <v/>
      </c>
      <c r="F135" s="76"/>
      <c r="G135" s="77"/>
    </row>
    <row r="136" spans="1:7" ht="21.75" customHeight="1" x14ac:dyDescent="0.2">
      <c r="A136" s="196">
        <v>6</v>
      </c>
      <c r="B136" s="193" t="s">
        <v>120</v>
      </c>
      <c r="C136" s="193" t="str">
        <f>IFERROR(IF(D136="",Util_ED!$A$11,VLOOKUP(D136,Util_ED!$A$20:$B$31,2)),"")</f>
        <v>en attente</v>
      </c>
      <c r="D136" s="197" t="str">
        <f>IFERROR(AVERAGE(D137,D143,D148,D151,D154,D160,D163,D169),"")</f>
        <v/>
      </c>
      <c r="E136" s="373" t="str">
        <f>IFERROR(VLOOKUP(G136,Util_ED!$A$13:$B$16,2),"")</f>
        <v/>
      </c>
      <c r="F136" s="374"/>
      <c r="G136" s="198" t="str">
        <f>IFERROR(VLOOKUP(D136,Util_ED!$A$21:$B$31,2),"")</f>
        <v/>
      </c>
    </row>
    <row r="137" spans="1:7" ht="37" customHeight="1" x14ac:dyDescent="0.2">
      <c r="A137" s="84" t="s">
        <v>316</v>
      </c>
      <c r="B137" s="83" t="s">
        <v>17</v>
      </c>
      <c r="C137" s="59" t="str">
        <f>IFERROR(IF(D137="",Util_ED!$A$11,VLOOKUP(D137,Util_ED!$A$20:$B$31,2)),"")</f>
        <v>en attente</v>
      </c>
      <c r="D137" s="59" t="str">
        <f>IF(AND(COUNTIF(D138:D142,"NA")=COUNTIF(D29:D33,"&lt;&gt; "),COUNTIF(D29:D33,"NA")&gt;0),"NA",IF(SUM(D29:D33)&gt;0,AVERAGE(D29:D33),""))</f>
        <v/>
      </c>
      <c r="E137" s="351" t="str">
        <f>IFERROR(IF(D137="","",VLOOKUP(C137,Util_ED!$A$13:$B$17,2)),"")</f>
        <v/>
      </c>
      <c r="F137" s="351"/>
      <c r="G137" s="352"/>
    </row>
    <row r="138" spans="1:7" ht="37" customHeight="1" x14ac:dyDescent="0.2">
      <c r="A138" s="82" t="str">
        <f>CONCATENATE("cr ",MID(A135,3,4)+1)</f>
        <v>cr 98</v>
      </c>
      <c r="B138" s="79" t="s">
        <v>121</v>
      </c>
      <c r="C138" s="101" t="s">
        <v>292</v>
      </c>
      <c r="D138" s="102" t="str">
        <f>IFERROR(VLOOKUP(C138,Util_ED!$A$2:$C$7,3,),"")</f>
        <v xml:space="preserve"> </v>
      </c>
      <c r="E138" s="81" t="str">
        <f>IFERROR(VLOOKUP(C138,#REF!,2,FALSE),"")</f>
        <v/>
      </c>
      <c r="F138" s="76"/>
      <c r="G138" s="77"/>
    </row>
    <row r="139" spans="1:7" ht="37" customHeight="1" x14ac:dyDescent="0.2">
      <c r="A139" s="82" t="str">
        <f t="shared" ref="A139:A179" si="11">CONCATENATE("cr ",MID(A138,3,4)+1)</f>
        <v>cr 99</v>
      </c>
      <c r="B139" s="79" t="s">
        <v>273</v>
      </c>
      <c r="C139" s="101" t="s">
        <v>292</v>
      </c>
      <c r="D139" s="102" t="str">
        <f>IFERROR(VLOOKUP(C139,Util_ED!$A$2:$C$7,3,),"")</f>
        <v xml:space="preserve"> </v>
      </c>
      <c r="E139" s="81" t="str">
        <f>IFERROR(VLOOKUP(C139,#REF!,2,FALSE),"")</f>
        <v/>
      </c>
      <c r="F139" s="76"/>
      <c r="G139" s="77"/>
    </row>
    <row r="140" spans="1:7" ht="37" customHeight="1" x14ac:dyDescent="0.2">
      <c r="A140" s="82" t="str">
        <f t="shared" si="11"/>
        <v>cr 100</v>
      </c>
      <c r="B140" s="79" t="s">
        <v>159</v>
      </c>
      <c r="C140" s="101" t="s">
        <v>292</v>
      </c>
      <c r="D140" s="102" t="str">
        <f>IFERROR(VLOOKUP(C140,Util_ED!$A$2:$C$7,3,),"")</f>
        <v xml:space="preserve"> </v>
      </c>
      <c r="E140" s="81" t="str">
        <f>IFERROR(VLOOKUP(C140,#REF!,2,FALSE),"")</f>
        <v/>
      </c>
      <c r="F140" s="76"/>
      <c r="G140" s="77"/>
    </row>
    <row r="141" spans="1:7" ht="37" customHeight="1" x14ac:dyDescent="0.2">
      <c r="A141" s="82" t="str">
        <f t="shared" si="11"/>
        <v>cr 101</v>
      </c>
      <c r="B141" s="79" t="s">
        <v>160</v>
      </c>
      <c r="C141" s="101" t="s">
        <v>292</v>
      </c>
      <c r="D141" s="102" t="str">
        <f>IFERROR(VLOOKUP(C141,Util_ED!$A$2:$C$7,3,),"")</f>
        <v xml:space="preserve"> </v>
      </c>
      <c r="E141" s="81" t="str">
        <f>IFERROR(VLOOKUP(C141,#REF!,2,FALSE),"")</f>
        <v/>
      </c>
      <c r="F141" s="76"/>
      <c r="G141" s="77"/>
    </row>
    <row r="142" spans="1:7" ht="37" customHeight="1" x14ac:dyDescent="0.2">
      <c r="A142" s="82" t="str">
        <f t="shared" si="11"/>
        <v>cr 102</v>
      </c>
      <c r="B142" s="79" t="s">
        <v>158</v>
      </c>
      <c r="C142" s="101" t="s">
        <v>292</v>
      </c>
      <c r="D142" s="102" t="str">
        <f>IFERROR(VLOOKUP(C142,Util_ED!$A$2:$C$7,3,),"")</f>
        <v xml:space="preserve"> </v>
      </c>
      <c r="E142" s="81" t="str">
        <f>IFERROR(VLOOKUP(C142,#REF!,2,FALSE),"")</f>
        <v/>
      </c>
      <c r="F142" s="76"/>
      <c r="G142" s="77"/>
    </row>
    <row r="143" spans="1:7" ht="37" customHeight="1" x14ac:dyDescent="0.2">
      <c r="A143" s="84" t="s">
        <v>317</v>
      </c>
      <c r="B143" s="83" t="s">
        <v>122</v>
      </c>
      <c r="C143" s="59" t="str">
        <f>IFERROR(IF(D143="",Util_ED!$A$11,VLOOKUP(D143,Util_ED!$A$20:$B$31,2)),"")</f>
        <v>en attente</v>
      </c>
      <c r="D143" s="59" t="str">
        <f>IF(AND(COUNTIF(D144:D147,"NA")=COUNTIF(D144:D147,"&lt;&gt; "),COUNTIF(D144:D147,"NA")&gt;0),"NA",IF(SUM(D144:D147)&gt;0,AVERAGE(D144:D147),""))</f>
        <v/>
      </c>
      <c r="E143" s="351" t="str">
        <f>IFERROR(IF(D143="","",VLOOKUP(C143,Util_ED!$A$13:$B$17,2)),"")</f>
        <v/>
      </c>
      <c r="F143" s="351"/>
      <c r="G143" s="352"/>
    </row>
    <row r="144" spans="1:7" ht="37" customHeight="1" x14ac:dyDescent="0.2">
      <c r="A144" s="82" t="str">
        <f>CONCATENATE("cr ",MID(A142,3,4)+1)</f>
        <v>cr 103</v>
      </c>
      <c r="B144" s="79" t="s">
        <v>123</v>
      </c>
      <c r="C144" s="101" t="s">
        <v>292</v>
      </c>
      <c r="D144" s="102" t="str">
        <f>IFERROR(VLOOKUP(C144,Util_ED!$A$2:$C$7,3,),"")</f>
        <v xml:space="preserve"> </v>
      </c>
      <c r="E144" s="81" t="str">
        <f>IFERROR(VLOOKUP(C144,#REF!,2,FALSE),"")</f>
        <v/>
      </c>
      <c r="F144" s="76"/>
      <c r="G144" s="77"/>
    </row>
    <row r="145" spans="1:7" ht="37" customHeight="1" x14ac:dyDescent="0.2">
      <c r="A145" s="82" t="str">
        <f t="shared" si="11"/>
        <v>cr 104</v>
      </c>
      <c r="B145" s="79" t="s">
        <v>124</v>
      </c>
      <c r="C145" s="101" t="s">
        <v>292</v>
      </c>
      <c r="D145" s="102" t="str">
        <f>IFERROR(VLOOKUP(C145,Util_ED!$A$2:$C$7,3,),"")</f>
        <v xml:space="preserve"> </v>
      </c>
      <c r="E145" s="81" t="str">
        <f>IFERROR(VLOOKUP(C145,#REF!,2,FALSE),"")</f>
        <v/>
      </c>
      <c r="F145" s="76"/>
      <c r="G145" s="77"/>
    </row>
    <row r="146" spans="1:7" ht="37" customHeight="1" x14ac:dyDescent="0.2">
      <c r="A146" s="82" t="str">
        <f t="shared" si="11"/>
        <v>cr 105</v>
      </c>
      <c r="B146" s="79" t="s">
        <v>125</v>
      </c>
      <c r="C146" s="101" t="s">
        <v>292</v>
      </c>
      <c r="D146" s="102" t="str">
        <f>IFERROR(VLOOKUP(C146,Util_ED!$A$2:$C$7,3,),"")</f>
        <v xml:space="preserve"> </v>
      </c>
      <c r="E146" s="81" t="str">
        <f>IFERROR(VLOOKUP(C146,#REF!,2,FALSE),"")</f>
        <v/>
      </c>
      <c r="F146" s="76"/>
      <c r="G146" s="77"/>
    </row>
    <row r="147" spans="1:7" ht="37" customHeight="1" x14ac:dyDescent="0.2">
      <c r="A147" s="82" t="str">
        <f t="shared" si="11"/>
        <v>cr 106</v>
      </c>
      <c r="B147" s="79" t="s">
        <v>126</v>
      </c>
      <c r="C147" s="101" t="s">
        <v>292</v>
      </c>
      <c r="D147" s="102" t="str">
        <f>IFERROR(VLOOKUP(C147,Util_ED!$A$2:$C$7,3,),"")</f>
        <v xml:space="preserve"> </v>
      </c>
      <c r="E147" s="81" t="str">
        <f>IFERROR(VLOOKUP(C147,#REF!,2,FALSE),"")</f>
        <v/>
      </c>
      <c r="F147" s="76"/>
      <c r="G147" s="77"/>
    </row>
    <row r="148" spans="1:7" ht="37" customHeight="1" x14ac:dyDescent="0.2">
      <c r="A148" s="84" t="s">
        <v>318</v>
      </c>
      <c r="B148" s="83" t="s">
        <v>127</v>
      </c>
      <c r="C148" s="59" t="str">
        <f>IFERROR(IF(D148="",Util_ED!$A$11,VLOOKUP(D148,Util_ED!$A$20:$B$31,2)),"")</f>
        <v>en attente</v>
      </c>
      <c r="D148" s="59" t="str">
        <f>IF(AND(COUNTIF(D149:D150,"NA")=COUNTIF(D149:D150,"&lt;&gt; "),COUNTIF(D149:D150,"NA")&gt;0),"NA",IF(SUM(D149:D150)&gt;0,AVERAGE(D149:D150),""))</f>
        <v/>
      </c>
      <c r="E148" s="351" t="str">
        <f>IFERROR(IF(D148="","",VLOOKUP(C148,Util_ED!$A$13:$B$17,2)),"")</f>
        <v/>
      </c>
      <c r="F148" s="351"/>
      <c r="G148" s="352"/>
    </row>
    <row r="149" spans="1:7" ht="37" customHeight="1" x14ac:dyDescent="0.2">
      <c r="A149" s="82" t="str">
        <f>CONCATENATE("cr ",MID(A147,3,4)+1)</f>
        <v>cr 107</v>
      </c>
      <c r="B149" s="78" t="s">
        <v>128</v>
      </c>
      <c r="C149" s="101" t="s">
        <v>292</v>
      </c>
      <c r="D149" s="102" t="str">
        <f>IFERROR(VLOOKUP(C149,Util_ED!$A$2:$C$7,3,),"")</f>
        <v xml:space="preserve"> </v>
      </c>
      <c r="E149" s="80" t="str">
        <f>IFERROR(VLOOKUP(C149,#REF!,2,FALSE),"")</f>
        <v/>
      </c>
      <c r="F149" s="76"/>
      <c r="G149" s="77"/>
    </row>
    <row r="150" spans="1:7" ht="37" customHeight="1" x14ac:dyDescent="0.2">
      <c r="A150" s="82" t="str">
        <f t="shared" si="11"/>
        <v>cr 108</v>
      </c>
      <c r="B150" s="78" t="s">
        <v>129</v>
      </c>
      <c r="C150" s="101" t="s">
        <v>292</v>
      </c>
      <c r="D150" s="102" t="str">
        <f>IFERROR(VLOOKUP(C150,Util_ED!$A$2:$C$7,3,),"")</f>
        <v xml:space="preserve"> </v>
      </c>
      <c r="E150" s="80" t="str">
        <f>IFERROR(VLOOKUP(C150,#REF!,2,FALSE),"")</f>
        <v/>
      </c>
      <c r="F150" s="76"/>
      <c r="G150" s="77"/>
    </row>
    <row r="151" spans="1:7" ht="37" customHeight="1" x14ac:dyDescent="0.2">
      <c r="A151" s="84" t="s">
        <v>319</v>
      </c>
      <c r="B151" s="83" t="s">
        <v>130</v>
      </c>
      <c r="C151" s="59" t="str">
        <f>IFERROR(IF(D151="",Util_ED!$A$11,VLOOKUP(D151,Util_ED!$A$20:$B$31,2)),"")</f>
        <v>en attente</v>
      </c>
      <c r="D151" s="59" t="str">
        <f>IF(AND(COUNTIF(D152:D153,"NA")=COUNTIF(D152:D153,"&lt;&gt; "),COUNTIF(D152:D153,"NA")&gt;0),"NA",IF(SUM(D152:D153)&gt;0,AVERAGE(D152:D153),""))</f>
        <v/>
      </c>
      <c r="E151" s="351" t="str">
        <f>IFERROR(IF(D151="","",VLOOKUP(C151,Util_ED!$A$13:$B$17,2)),"")</f>
        <v/>
      </c>
      <c r="F151" s="351"/>
      <c r="G151" s="352"/>
    </row>
    <row r="152" spans="1:7" ht="37" customHeight="1" x14ac:dyDescent="0.2">
      <c r="A152" s="82" t="str">
        <f>CONCATENATE("cr ",MID(A150,3,4)+1)</f>
        <v>cr 109</v>
      </c>
      <c r="B152" s="78" t="s">
        <v>131</v>
      </c>
      <c r="C152" s="101" t="s">
        <v>292</v>
      </c>
      <c r="D152" s="102" t="str">
        <f>IFERROR(VLOOKUP(C152,Util_ED!$A$2:$C$7,3,),"")</f>
        <v xml:space="preserve"> </v>
      </c>
      <c r="E152" s="80" t="str">
        <f>IFERROR(VLOOKUP(C152,#REF!,2,FALSE),"")</f>
        <v/>
      </c>
      <c r="F152" s="76"/>
      <c r="G152" s="77"/>
    </row>
    <row r="153" spans="1:7" ht="37" customHeight="1" x14ac:dyDescent="0.2">
      <c r="A153" s="82" t="str">
        <f t="shared" si="11"/>
        <v>cr 110</v>
      </c>
      <c r="B153" s="78" t="s">
        <v>132</v>
      </c>
      <c r="C153" s="101" t="s">
        <v>292</v>
      </c>
      <c r="D153" s="102" t="str">
        <f>IFERROR(VLOOKUP(C153,Util_ED!$A$2:$C$7,3,),"")</f>
        <v xml:space="preserve"> </v>
      </c>
      <c r="E153" s="80" t="str">
        <f>IFERROR(VLOOKUP(C153,#REF!,2,FALSE),"")</f>
        <v/>
      </c>
      <c r="F153" s="76"/>
      <c r="G153" s="77"/>
    </row>
    <row r="154" spans="1:7" ht="37" customHeight="1" x14ac:dyDescent="0.2">
      <c r="A154" s="84" t="s">
        <v>320</v>
      </c>
      <c r="B154" s="83" t="s">
        <v>133</v>
      </c>
      <c r="C154" s="59" t="str">
        <f>IFERROR(IF(D154="",Util_ED!$A$11,VLOOKUP(D154,Util_ED!$A$20:$B$31,2)),"")</f>
        <v>en attente</v>
      </c>
      <c r="D154" s="59" t="str">
        <f>IF(AND(COUNTIF(D155:D159,"NA")=COUNTIF(D155:D159,"&lt;&gt; "),COUNTIF(D155:D159,"NA")&gt;0),"NA",IF(SUM(D155:D159)&gt;0,AVERAGE(D155:D159),""))</f>
        <v/>
      </c>
      <c r="E154" s="351" t="str">
        <f>IFERROR(IF(D154="","",VLOOKUP(C154,Util_ED!$A$13:$B$17,2)),"")</f>
        <v/>
      </c>
      <c r="F154" s="351"/>
      <c r="G154" s="352"/>
    </row>
    <row r="155" spans="1:7" ht="20" x14ac:dyDescent="0.2">
      <c r="A155" s="82" t="str">
        <f>CONCATENATE("cr ",MID(A153,3,4)+1)</f>
        <v>cr 111</v>
      </c>
      <c r="B155" s="78" t="s">
        <v>134</v>
      </c>
      <c r="C155" s="101" t="s">
        <v>292</v>
      </c>
      <c r="D155" s="102" t="str">
        <f>IFERROR(VLOOKUP(C155,Util_ED!$A$2:$C$7,3,),"")</f>
        <v xml:space="preserve"> </v>
      </c>
      <c r="E155" s="80" t="str">
        <f>IFERROR(VLOOKUP(C155,#REF!,2,FALSE),"")</f>
        <v/>
      </c>
      <c r="F155" s="76"/>
      <c r="G155" s="77"/>
    </row>
    <row r="156" spans="1:7" ht="37" customHeight="1" x14ac:dyDescent="0.2">
      <c r="A156" s="82" t="str">
        <f t="shared" si="11"/>
        <v>cr 112</v>
      </c>
      <c r="B156" s="78" t="s">
        <v>135</v>
      </c>
      <c r="C156" s="101" t="s">
        <v>292</v>
      </c>
      <c r="D156" s="102" t="str">
        <f>IFERROR(VLOOKUP(C156,Util_ED!$A$2:$C$7,3,),"")</f>
        <v xml:space="preserve"> </v>
      </c>
      <c r="E156" s="80" t="str">
        <f>IFERROR(VLOOKUP(C156,#REF!,2,FALSE),"")</f>
        <v/>
      </c>
      <c r="F156" s="76"/>
      <c r="G156" s="77"/>
    </row>
    <row r="157" spans="1:7" ht="37" customHeight="1" x14ac:dyDescent="0.2">
      <c r="A157" s="82" t="str">
        <f t="shared" si="11"/>
        <v>cr 113</v>
      </c>
      <c r="B157" s="78" t="s">
        <v>136</v>
      </c>
      <c r="C157" s="101" t="s">
        <v>292</v>
      </c>
      <c r="D157" s="102" t="str">
        <f>IFERROR(VLOOKUP(C157,Util_ED!$A$2:$C$7,3,),"")</f>
        <v xml:space="preserve"> </v>
      </c>
      <c r="E157" s="80" t="str">
        <f>IFERROR(VLOOKUP(C157,#REF!,2,FALSE),"")</f>
        <v/>
      </c>
      <c r="F157" s="76"/>
      <c r="G157" s="77"/>
    </row>
    <row r="158" spans="1:7" ht="37" customHeight="1" x14ac:dyDescent="0.2">
      <c r="A158" s="82" t="str">
        <f t="shared" si="11"/>
        <v>cr 114</v>
      </c>
      <c r="B158" s="78" t="s">
        <v>137</v>
      </c>
      <c r="C158" s="101" t="s">
        <v>292</v>
      </c>
      <c r="D158" s="102" t="str">
        <f>IFERROR(VLOOKUP(C158,Util_ED!$A$2:$C$7,3,),"")</f>
        <v xml:space="preserve"> </v>
      </c>
      <c r="E158" s="80" t="str">
        <f>IFERROR(VLOOKUP(C158,#REF!,2,FALSE),"")</f>
        <v/>
      </c>
      <c r="F158" s="76"/>
      <c r="G158" s="77"/>
    </row>
    <row r="159" spans="1:7" ht="37" customHeight="1" x14ac:dyDescent="0.2">
      <c r="A159" s="82" t="str">
        <f t="shared" si="11"/>
        <v>cr 115</v>
      </c>
      <c r="B159" s="78" t="s">
        <v>138</v>
      </c>
      <c r="C159" s="101" t="s">
        <v>292</v>
      </c>
      <c r="D159" s="102" t="str">
        <f>IFERROR(VLOOKUP(C159,Util_ED!$A$2:$C$7,3,),"")</f>
        <v xml:space="preserve"> </v>
      </c>
      <c r="E159" s="80" t="str">
        <f>IFERROR(VLOOKUP(C159,#REF!,2,FALSE),"")</f>
        <v/>
      </c>
      <c r="F159" s="76"/>
      <c r="G159" s="77"/>
    </row>
    <row r="160" spans="1:7" ht="37" customHeight="1" x14ac:dyDescent="0.2">
      <c r="A160" s="84" t="s">
        <v>321</v>
      </c>
      <c r="B160" s="83" t="s">
        <v>139</v>
      </c>
      <c r="C160" s="59" t="str">
        <f>IFERROR(IF(D160="",Util_ED!$A$11,VLOOKUP(D160,Util_ED!$A$20:$B$31,2)),"")</f>
        <v>en attente</v>
      </c>
      <c r="D160" s="59" t="str">
        <f>IF(AND(COUNTIF(D161:D162,"NA")=COUNTIF(D161:D162,"&lt;&gt; "),COUNTIF(D161:D162,"NA")&gt;0),"NA",IF(SUM(D161:D162)&gt;0,AVERAGE(D161:D162),""))</f>
        <v/>
      </c>
      <c r="E160" s="351" t="str">
        <f>IFERROR(IF(D160="","",VLOOKUP(C160,Util_ED!$A$13:$B$17,2)),"")</f>
        <v/>
      </c>
      <c r="F160" s="351"/>
      <c r="G160" s="352"/>
    </row>
    <row r="161" spans="1:7" ht="37" customHeight="1" x14ac:dyDescent="0.2">
      <c r="A161" s="82" t="str">
        <f>CONCATENATE("cr ",MID(A159,3,4)+1)</f>
        <v>cr 116</v>
      </c>
      <c r="B161" s="78" t="s">
        <v>140</v>
      </c>
      <c r="C161" s="101" t="s">
        <v>292</v>
      </c>
      <c r="D161" s="102" t="str">
        <f>IFERROR(VLOOKUP(C161,Util_ED!$A$2:$C$7,3,),"")</f>
        <v xml:space="preserve"> </v>
      </c>
      <c r="E161" s="80" t="str">
        <f>IFERROR(VLOOKUP(C161,#REF!,2,FALSE),"")</f>
        <v/>
      </c>
      <c r="F161" s="76"/>
      <c r="G161" s="77"/>
    </row>
    <row r="162" spans="1:7" ht="37" customHeight="1" x14ac:dyDescent="0.2">
      <c r="A162" s="82" t="str">
        <f t="shared" si="11"/>
        <v>cr 117</v>
      </c>
      <c r="B162" s="78" t="s">
        <v>141</v>
      </c>
      <c r="C162" s="101" t="s">
        <v>292</v>
      </c>
      <c r="D162" s="102" t="str">
        <f>IFERROR(VLOOKUP(C162,Util_ED!$A$2:$C$7,3,),"")</f>
        <v xml:space="preserve"> </v>
      </c>
      <c r="E162" s="80" t="str">
        <f>IFERROR(VLOOKUP(C162,#REF!,2,FALSE),"")</f>
        <v/>
      </c>
      <c r="F162" s="76"/>
      <c r="G162" s="77"/>
    </row>
    <row r="163" spans="1:7" ht="37" customHeight="1" x14ac:dyDescent="0.2">
      <c r="A163" s="84" t="s">
        <v>322</v>
      </c>
      <c r="B163" s="83" t="s">
        <v>218</v>
      </c>
      <c r="C163" s="59" t="str">
        <f>IFERROR(IF(D163="",Util_ED!$A$11,VLOOKUP(D163,Util_ED!$A$20:$B$31,2)),"")</f>
        <v>en attente</v>
      </c>
      <c r="D163" s="59" t="str">
        <f>IF(AND(COUNTIF(D164:D168,"NA")=COUNTIF(D55,"&lt;&gt; "),COUNTIF(D55,"NA")&gt;0),"NA",IF(SUM(D55)&gt;0,AVERAGE(D55),""))</f>
        <v/>
      </c>
      <c r="E163" s="351" t="str">
        <f>IFERROR(IF(D163="","",VLOOKUP(C163,Util_ED!$A$13:$B$17,2)),"")</f>
        <v/>
      </c>
      <c r="F163" s="351"/>
      <c r="G163" s="352"/>
    </row>
    <row r="164" spans="1:7" ht="37" customHeight="1" x14ac:dyDescent="0.2">
      <c r="A164" s="82" t="str">
        <f>CONCATENATE("cr ",MID(A162,3,4)+1)</f>
        <v>cr 118</v>
      </c>
      <c r="B164" s="78" t="s">
        <v>142</v>
      </c>
      <c r="C164" s="101" t="s">
        <v>292</v>
      </c>
      <c r="D164" s="102" t="str">
        <f>IFERROR(VLOOKUP(C164,Util_ED!$A$2:$C$7,3,),"")</f>
        <v xml:space="preserve"> </v>
      </c>
      <c r="E164" s="80" t="str">
        <f>IFERROR(VLOOKUP(C164,#REF!,2,FALSE),"")</f>
        <v/>
      </c>
      <c r="F164" s="76"/>
      <c r="G164" s="77"/>
    </row>
    <row r="165" spans="1:7" ht="37" customHeight="1" x14ac:dyDescent="0.2">
      <c r="A165" s="82" t="str">
        <f t="shared" si="11"/>
        <v>cr 119</v>
      </c>
      <c r="B165" s="78" t="s">
        <v>143</v>
      </c>
      <c r="C165" s="101" t="s">
        <v>292</v>
      </c>
      <c r="D165" s="102" t="str">
        <f>IFERROR(VLOOKUP(C165,Util_ED!$A$2:$C$7,3,),"")</f>
        <v xml:space="preserve"> </v>
      </c>
      <c r="E165" s="80" t="str">
        <f>IFERROR(VLOOKUP(C165,#REF!,2,FALSE),"")</f>
        <v/>
      </c>
      <c r="F165" s="76"/>
      <c r="G165" s="77"/>
    </row>
    <row r="166" spans="1:7" ht="37" customHeight="1" x14ac:dyDescent="0.2">
      <c r="A166" s="82" t="str">
        <f t="shared" si="11"/>
        <v>cr 120</v>
      </c>
      <c r="B166" s="78" t="s">
        <v>144</v>
      </c>
      <c r="C166" s="101" t="s">
        <v>292</v>
      </c>
      <c r="D166" s="102" t="str">
        <f>IFERROR(VLOOKUP(C166,Util_ED!$A$2:$C$7,3,),"")</f>
        <v xml:space="preserve"> </v>
      </c>
      <c r="E166" s="80" t="str">
        <f>IFERROR(VLOOKUP(C166,#REF!,2,FALSE),"")</f>
        <v/>
      </c>
      <c r="F166" s="76"/>
      <c r="G166" s="77"/>
    </row>
    <row r="167" spans="1:7" ht="23" customHeight="1" x14ac:dyDescent="0.2">
      <c r="A167" s="82" t="str">
        <f t="shared" si="11"/>
        <v>cr 121</v>
      </c>
      <c r="B167" s="78" t="s">
        <v>145</v>
      </c>
      <c r="C167" s="101" t="s">
        <v>292</v>
      </c>
      <c r="D167" s="102" t="str">
        <f>IFERROR(VLOOKUP(C167,Util_ED!$A$2:$C$7,3,),"")</f>
        <v xml:space="preserve"> </v>
      </c>
      <c r="E167" s="80" t="str">
        <f>IFERROR(VLOOKUP(C167,#REF!,2,FALSE),"")</f>
        <v/>
      </c>
      <c r="F167" s="76"/>
      <c r="G167" s="77"/>
    </row>
    <row r="168" spans="1:7" ht="20" x14ac:dyDescent="0.2">
      <c r="A168" s="82" t="str">
        <f t="shared" si="11"/>
        <v>cr 122</v>
      </c>
      <c r="B168" s="78" t="s">
        <v>146</v>
      </c>
      <c r="C168" s="101" t="s">
        <v>292</v>
      </c>
      <c r="D168" s="102" t="str">
        <f>IFERROR(VLOOKUP(C168,Util_ED!$A$2:$C$7,3,),"")</f>
        <v xml:space="preserve"> </v>
      </c>
      <c r="E168" s="80" t="str">
        <f>IFERROR(VLOOKUP(C168,#REF!,2,FALSE),"")</f>
        <v/>
      </c>
      <c r="F168" s="76"/>
      <c r="G168" s="77"/>
    </row>
    <row r="169" spans="1:7" ht="37" customHeight="1" x14ac:dyDescent="0.2">
      <c r="A169" s="84" t="s">
        <v>323</v>
      </c>
      <c r="B169" s="83" t="s">
        <v>147</v>
      </c>
      <c r="C169" s="59" t="str">
        <f>IFERROR(IF(D169="",Util_ED!$A$11,VLOOKUP(D60,Util_ED!$A$20:$B$31,2)),"")</f>
        <v>en attente</v>
      </c>
      <c r="D169" s="59" t="str">
        <f>IF(AND(COUNTIF(D170:D179,"NA")=COUNTIF(D170:D179,"&lt;&gt; "),COUNTIF(D170:D179,"NA")&gt;0),"NA",IF(SUM(D170:D179)&gt;0,AVERAGE(D170:D179),""))</f>
        <v/>
      </c>
      <c r="E169" s="351" t="str">
        <f>IFERROR(IF(D169="","",VLOOKUP(C169,Util_ED!$A$13:$B$17,2)),"")</f>
        <v/>
      </c>
      <c r="F169" s="351"/>
      <c r="G169" s="352"/>
    </row>
    <row r="170" spans="1:7" ht="20" x14ac:dyDescent="0.2">
      <c r="A170" s="82" t="str">
        <f>CONCATENATE("cr ",MID(A168,3,4)+1)</f>
        <v>cr 123</v>
      </c>
      <c r="B170" s="78" t="s">
        <v>148</v>
      </c>
      <c r="C170" s="101" t="s">
        <v>292</v>
      </c>
      <c r="D170" s="102" t="str">
        <f>IFERROR(VLOOKUP(C170,Util_ED!$A$2:$C$7,3,),"")</f>
        <v xml:space="preserve"> </v>
      </c>
      <c r="E170" s="80" t="str">
        <f>IFERROR(VLOOKUP(C170,#REF!,2,FALSE),"")</f>
        <v/>
      </c>
      <c r="F170" s="76"/>
      <c r="G170" s="77"/>
    </row>
    <row r="171" spans="1:7" ht="37" customHeight="1" x14ac:dyDescent="0.2">
      <c r="A171" s="82" t="str">
        <f t="shared" si="11"/>
        <v>cr 124</v>
      </c>
      <c r="B171" s="78" t="s">
        <v>149</v>
      </c>
      <c r="C171" s="101" t="s">
        <v>292</v>
      </c>
      <c r="D171" s="102" t="str">
        <f>IFERROR(VLOOKUP(C171,Util_ED!$A$2:$C$7,3,),"")</f>
        <v xml:space="preserve"> </v>
      </c>
      <c r="E171" s="80" t="str">
        <f>IFERROR(VLOOKUP(C171,#REF!,2,FALSE),"")</f>
        <v/>
      </c>
      <c r="F171" s="76"/>
      <c r="G171" s="77"/>
    </row>
    <row r="172" spans="1:7" ht="37" customHeight="1" x14ac:dyDescent="0.2">
      <c r="A172" s="82" t="str">
        <f t="shared" si="11"/>
        <v>cr 125</v>
      </c>
      <c r="B172" s="78" t="s">
        <v>150</v>
      </c>
      <c r="C172" s="101" t="s">
        <v>292</v>
      </c>
      <c r="D172" s="102" t="str">
        <f>IFERROR(VLOOKUP(C172,Util_ED!$A$2:$C$7,3,),"")</f>
        <v xml:space="preserve"> </v>
      </c>
      <c r="E172" s="80" t="str">
        <f>IFERROR(VLOOKUP(C172,#REF!,2,FALSE),"")</f>
        <v/>
      </c>
      <c r="F172" s="76"/>
      <c r="G172" s="77"/>
    </row>
    <row r="173" spans="1:7" ht="37" customHeight="1" x14ac:dyDescent="0.2">
      <c r="A173" s="82" t="str">
        <f t="shared" si="11"/>
        <v>cr 126</v>
      </c>
      <c r="B173" s="78" t="s">
        <v>151</v>
      </c>
      <c r="C173" s="101" t="s">
        <v>292</v>
      </c>
      <c r="D173" s="102" t="str">
        <f>IFERROR(VLOOKUP(C173,Util_ED!$A$2:$C$7,3,),"")</f>
        <v xml:space="preserve"> </v>
      </c>
      <c r="E173" s="80" t="str">
        <f>IFERROR(VLOOKUP(C173,#REF!,2,FALSE),"")</f>
        <v/>
      </c>
      <c r="F173" s="76"/>
      <c r="G173" s="77"/>
    </row>
    <row r="174" spans="1:7" ht="37" customHeight="1" x14ac:dyDescent="0.2">
      <c r="A174" s="82" t="str">
        <f t="shared" si="11"/>
        <v>cr 127</v>
      </c>
      <c r="B174" s="78" t="s">
        <v>152</v>
      </c>
      <c r="C174" s="101" t="s">
        <v>292</v>
      </c>
      <c r="D174" s="102" t="str">
        <f>IFERROR(VLOOKUP(C174,Util_ED!$A$2:$C$7,3,),"")</f>
        <v xml:space="preserve"> </v>
      </c>
      <c r="E174" s="80" t="str">
        <f>IFERROR(VLOOKUP(C174,#REF!,2,FALSE),"")</f>
        <v/>
      </c>
      <c r="F174" s="76"/>
      <c r="G174" s="77"/>
    </row>
    <row r="175" spans="1:7" ht="37" customHeight="1" x14ac:dyDescent="0.2">
      <c r="A175" s="82" t="str">
        <f t="shared" si="11"/>
        <v>cr 128</v>
      </c>
      <c r="B175" s="78" t="s">
        <v>153</v>
      </c>
      <c r="C175" s="101" t="s">
        <v>292</v>
      </c>
      <c r="D175" s="102" t="str">
        <f>IFERROR(VLOOKUP(C175,Util_ED!$A$2:$C$7,3,),"")</f>
        <v xml:space="preserve"> </v>
      </c>
      <c r="E175" s="80" t="str">
        <f>IFERROR(VLOOKUP(C175,#REF!,2,FALSE),"")</f>
        <v/>
      </c>
      <c r="F175" s="76"/>
      <c r="G175" s="77"/>
    </row>
    <row r="176" spans="1:7" ht="37" customHeight="1" x14ac:dyDescent="0.2">
      <c r="A176" s="82" t="str">
        <f t="shared" si="11"/>
        <v>cr 129</v>
      </c>
      <c r="B176" s="78" t="s">
        <v>154</v>
      </c>
      <c r="C176" s="101" t="s">
        <v>292</v>
      </c>
      <c r="D176" s="102" t="str">
        <f>IFERROR(VLOOKUP(C176,Util_ED!$A$2:$C$7,3,),"")</f>
        <v xml:space="preserve"> </v>
      </c>
      <c r="E176" s="80" t="str">
        <f>IFERROR(VLOOKUP(C176,#REF!,2,FALSE),"")</f>
        <v/>
      </c>
      <c r="F176" s="76"/>
      <c r="G176" s="77"/>
    </row>
    <row r="177" spans="1:7" ht="37" customHeight="1" x14ac:dyDescent="0.2">
      <c r="A177" s="82" t="str">
        <f t="shared" si="11"/>
        <v>cr 130</v>
      </c>
      <c r="B177" s="78" t="s">
        <v>155</v>
      </c>
      <c r="C177" s="101" t="s">
        <v>292</v>
      </c>
      <c r="D177" s="102" t="str">
        <f>IFERROR(VLOOKUP(C177,Util_ED!$A$2:$C$7,3,),"")</f>
        <v xml:space="preserve"> </v>
      </c>
      <c r="E177" s="80" t="str">
        <f>IFERROR(VLOOKUP(C177,#REF!,2,FALSE),"")</f>
        <v/>
      </c>
      <c r="F177" s="76"/>
      <c r="G177" s="77"/>
    </row>
    <row r="178" spans="1:7" ht="37" customHeight="1" x14ac:dyDescent="0.2">
      <c r="A178" s="199" t="str">
        <f t="shared" si="11"/>
        <v>cr 131</v>
      </c>
      <c r="B178" s="78" t="s">
        <v>156</v>
      </c>
      <c r="C178" s="245" t="s">
        <v>292</v>
      </c>
      <c r="D178" s="200" t="str">
        <f>IFERROR(VLOOKUP(C178,Util_ED!$A$2:$C$7,3,),"")</f>
        <v xml:space="preserve"> </v>
      </c>
      <c r="E178" s="201" t="str">
        <f>IFERROR(VLOOKUP(C178,#REF!,2,FALSE),"")</f>
        <v/>
      </c>
      <c r="F178" s="202"/>
      <c r="G178" s="203"/>
    </row>
    <row r="179" spans="1:7" ht="50.25" customHeight="1" x14ac:dyDescent="0.2">
      <c r="A179" s="82" t="str">
        <f t="shared" si="11"/>
        <v>cr 132</v>
      </c>
      <c r="B179" s="79" t="s">
        <v>157</v>
      </c>
      <c r="C179" s="101" t="s">
        <v>292</v>
      </c>
      <c r="D179" s="102" t="str">
        <f>IFERROR(VLOOKUP(C179,Util_ED!$A$2:$C$7,3,),"")</f>
        <v xml:space="preserve"> </v>
      </c>
      <c r="E179" s="80" t="str">
        <f>IFERROR(VLOOKUP(C179,#REF!,2,FALSE),"")</f>
        <v/>
      </c>
      <c r="F179" s="76"/>
      <c r="G179" s="77"/>
    </row>
    <row r="180" spans="1:7" x14ac:dyDescent="0.2">
      <c r="A180" s="33"/>
      <c r="B180" s="33"/>
      <c r="C180" s="33"/>
      <c r="D180" s="33"/>
      <c r="E180" s="33"/>
      <c r="F180" s="33"/>
      <c r="G180" s="33"/>
    </row>
    <row r="181" spans="1:7" x14ac:dyDescent="0.2">
      <c r="A181" s="33"/>
      <c r="B181" s="33"/>
      <c r="C181" s="33"/>
      <c r="D181" s="33"/>
      <c r="E181" s="33"/>
      <c r="F181" s="33"/>
      <c r="G181" s="33"/>
    </row>
    <row r="182" spans="1:7" x14ac:dyDescent="0.2">
      <c r="A182" s="33"/>
      <c r="B182" s="33"/>
      <c r="C182" s="33"/>
      <c r="D182" s="33"/>
      <c r="E182" s="33"/>
      <c r="F182" s="33"/>
      <c r="G182" s="33"/>
    </row>
    <row r="183" spans="1:7" x14ac:dyDescent="0.2">
      <c r="A183" s="33"/>
      <c r="B183" s="33"/>
      <c r="C183" s="33"/>
      <c r="D183" s="33"/>
      <c r="E183" s="33"/>
      <c r="F183" s="33"/>
      <c r="G183" s="33"/>
    </row>
    <row r="184" spans="1:7" x14ac:dyDescent="0.2">
      <c r="A184" s="33"/>
      <c r="B184" s="33"/>
      <c r="C184" s="33"/>
      <c r="D184" s="33"/>
      <c r="E184" s="33"/>
      <c r="F184" s="33"/>
      <c r="G184" s="33"/>
    </row>
    <row r="185" spans="1:7" x14ac:dyDescent="0.2">
      <c r="A185" s="33"/>
      <c r="B185" s="33"/>
      <c r="C185" s="33"/>
      <c r="D185" s="33"/>
      <c r="E185" s="33"/>
      <c r="F185" s="33"/>
      <c r="G185" s="33"/>
    </row>
    <row r="186" spans="1:7" x14ac:dyDescent="0.2">
      <c r="A186" s="33"/>
      <c r="B186" s="33"/>
      <c r="C186" s="33"/>
      <c r="D186" s="33"/>
      <c r="E186" s="33"/>
      <c r="F186" s="33"/>
      <c r="G186" s="33"/>
    </row>
    <row r="187" spans="1:7" x14ac:dyDescent="0.2">
      <c r="A187" s="33"/>
      <c r="B187" s="33"/>
      <c r="C187" s="33"/>
      <c r="D187" s="33"/>
      <c r="E187" s="33"/>
      <c r="F187" s="33"/>
      <c r="G187" s="33"/>
    </row>
    <row r="188" spans="1:7" x14ac:dyDescent="0.2">
      <c r="A188" s="33"/>
      <c r="B188" s="33"/>
      <c r="C188" s="33"/>
      <c r="D188" s="33"/>
      <c r="E188" s="33"/>
      <c r="F188" s="33"/>
      <c r="G188" s="33"/>
    </row>
    <row r="189" spans="1:7" x14ac:dyDescent="0.2">
      <c r="A189" s="33"/>
      <c r="B189" s="33"/>
      <c r="C189" s="33"/>
      <c r="D189" s="33"/>
      <c r="E189" s="33"/>
      <c r="F189" s="33"/>
      <c r="G189" s="33"/>
    </row>
    <row r="190" spans="1:7" x14ac:dyDescent="0.2">
      <c r="A190" s="33"/>
      <c r="B190" s="33"/>
      <c r="C190" s="33"/>
      <c r="D190" s="33"/>
      <c r="E190" s="33"/>
      <c r="F190" s="33"/>
      <c r="G190" s="33"/>
    </row>
    <row r="191" spans="1:7" x14ac:dyDescent="0.2">
      <c r="A191" s="33"/>
      <c r="B191" s="33"/>
      <c r="C191" s="33"/>
      <c r="D191" s="33"/>
      <c r="E191" s="33"/>
      <c r="F191" s="33"/>
      <c r="G191" s="33"/>
    </row>
    <row r="192" spans="1:7" x14ac:dyDescent="0.2">
      <c r="A192" s="33"/>
      <c r="B192" s="33"/>
      <c r="C192" s="33"/>
      <c r="D192" s="33"/>
      <c r="E192" s="33"/>
      <c r="F192" s="33"/>
      <c r="G192" s="33"/>
    </row>
    <row r="193" spans="1:7" x14ac:dyDescent="0.2">
      <c r="A193" s="33"/>
      <c r="B193" s="33"/>
      <c r="C193" s="33"/>
      <c r="D193" s="33"/>
      <c r="E193" s="33"/>
      <c r="F193" s="33"/>
      <c r="G193" s="33"/>
    </row>
    <row r="194" spans="1:7" x14ac:dyDescent="0.2">
      <c r="A194" s="33"/>
      <c r="B194" s="33"/>
      <c r="C194" s="33"/>
      <c r="D194" s="33"/>
      <c r="E194" s="33"/>
      <c r="F194" s="33"/>
      <c r="G194" s="33"/>
    </row>
    <row r="195" spans="1:7" x14ac:dyDescent="0.2">
      <c r="A195" s="33"/>
      <c r="B195" s="33"/>
      <c r="C195" s="33"/>
      <c r="D195" s="33"/>
      <c r="E195" s="33"/>
      <c r="F195" s="33"/>
      <c r="G195" s="33"/>
    </row>
    <row r="196" spans="1:7" x14ac:dyDescent="0.2">
      <c r="A196" s="33"/>
      <c r="B196" s="33"/>
      <c r="C196" s="33"/>
      <c r="D196" s="33"/>
      <c r="E196" s="33"/>
      <c r="F196" s="33"/>
      <c r="G196" s="33"/>
    </row>
    <row r="197" spans="1:7" x14ac:dyDescent="0.2">
      <c r="A197" s="33"/>
      <c r="B197" s="33"/>
      <c r="C197" s="33"/>
      <c r="D197" s="33"/>
      <c r="E197" s="33"/>
      <c r="F197" s="33"/>
      <c r="G197" s="33"/>
    </row>
    <row r="198" spans="1:7" x14ac:dyDescent="0.2">
      <c r="A198" s="33"/>
      <c r="B198" s="33"/>
      <c r="C198" s="33"/>
      <c r="D198" s="33"/>
      <c r="E198" s="33"/>
      <c r="F198" s="33"/>
      <c r="G198" s="33"/>
    </row>
    <row r="199" spans="1:7" x14ac:dyDescent="0.2">
      <c r="A199" s="33"/>
      <c r="B199" s="33"/>
      <c r="C199" s="33"/>
      <c r="D199" s="33"/>
      <c r="E199" s="33"/>
      <c r="F199" s="33"/>
      <c r="G199" s="33"/>
    </row>
    <row r="200" spans="1:7" x14ac:dyDescent="0.2">
      <c r="A200" s="33"/>
      <c r="B200" s="33"/>
      <c r="C200" s="33"/>
      <c r="D200" s="33"/>
      <c r="E200" s="33"/>
      <c r="F200" s="33"/>
      <c r="G200" s="33"/>
    </row>
    <row r="201" spans="1:7" x14ac:dyDescent="0.2">
      <c r="A201" s="33"/>
      <c r="B201" s="33"/>
      <c r="C201" s="33"/>
      <c r="D201" s="33"/>
      <c r="E201" s="33"/>
      <c r="F201" s="33"/>
      <c r="G201" s="33"/>
    </row>
    <row r="202" spans="1:7" x14ac:dyDescent="0.2">
      <c r="A202" s="33"/>
      <c r="B202" s="33"/>
      <c r="C202" s="33"/>
      <c r="D202" s="33"/>
      <c r="E202" s="33"/>
      <c r="F202" s="33"/>
      <c r="G202" s="33"/>
    </row>
    <row r="203" spans="1:7" x14ac:dyDescent="0.2">
      <c r="A203" s="33"/>
      <c r="B203" s="33"/>
      <c r="C203" s="33"/>
      <c r="D203" s="33"/>
      <c r="E203" s="33"/>
      <c r="F203" s="33"/>
      <c r="G203" s="33"/>
    </row>
    <row r="204" spans="1:7" x14ac:dyDescent="0.2">
      <c r="A204" s="33"/>
      <c r="B204" s="33"/>
      <c r="C204" s="33"/>
      <c r="D204" s="33"/>
      <c r="E204" s="33"/>
      <c r="F204" s="33"/>
      <c r="G204" s="33"/>
    </row>
    <row r="205" spans="1:7" x14ac:dyDescent="0.2">
      <c r="A205" s="33"/>
      <c r="B205" s="33"/>
      <c r="C205" s="33"/>
      <c r="D205" s="33"/>
      <c r="E205" s="33"/>
      <c r="F205" s="33"/>
      <c r="G205" s="33"/>
    </row>
    <row r="206" spans="1:7" x14ac:dyDescent="0.2">
      <c r="A206" s="33"/>
      <c r="B206" s="33"/>
      <c r="C206" s="33"/>
      <c r="D206" s="33"/>
      <c r="E206" s="33"/>
      <c r="F206" s="33"/>
      <c r="G206" s="33"/>
    </row>
    <row r="207" spans="1:7" x14ac:dyDescent="0.2">
      <c r="A207" s="33"/>
      <c r="B207" s="33"/>
      <c r="C207" s="33"/>
      <c r="D207" s="33"/>
      <c r="E207" s="33"/>
      <c r="F207" s="33"/>
      <c r="G207" s="33"/>
    </row>
    <row r="208" spans="1:7" x14ac:dyDescent="0.2">
      <c r="A208" s="33"/>
      <c r="B208" s="33"/>
      <c r="C208" s="33"/>
      <c r="D208" s="33"/>
      <c r="E208" s="33"/>
      <c r="F208" s="33"/>
      <c r="G208" s="33"/>
    </row>
    <row r="209" spans="1:7" x14ac:dyDescent="0.2">
      <c r="A209" s="33"/>
      <c r="B209" s="33"/>
      <c r="C209" s="33"/>
      <c r="D209" s="33"/>
      <c r="E209" s="33"/>
      <c r="F209" s="33"/>
      <c r="G209" s="33"/>
    </row>
    <row r="210" spans="1:7" x14ac:dyDescent="0.2">
      <c r="A210" s="33"/>
      <c r="B210" s="33"/>
      <c r="C210" s="33"/>
      <c r="D210" s="33"/>
      <c r="E210" s="33"/>
      <c r="F210" s="33"/>
      <c r="G210" s="33"/>
    </row>
    <row r="211" spans="1:7" x14ac:dyDescent="0.2">
      <c r="A211" s="33"/>
      <c r="B211" s="33"/>
      <c r="C211" s="33"/>
      <c r="D211" s="33"/>
      <c r="E211" s="33"/>
      <c r="F211" s="33"/>
      <c r="G211" s="33"/>
    </row>
    <row r="212" spans="1:7" x14ac:dyDescent="0.2">
      <c r="A212" s="33"/>
      <c r="B212" s="33"/>
      <c r="C212" s="33"/>
      <c r="D212" s="33"/>
      <c r="E212" s="33"/>
      <c r="F212" s="33"/>
      <c r="G212" s="33"/>
    </row>
    <row r="213" spans="1:7" x14ac:dyDescent="0.2">
      <c r="A213" s="33"/>
      <c r="B213" s="33"/>
      <c r="C213" s="33"/>
      <c r="D213" s="33"/>
      <c r="E213" s="33"/>
      <c r="F213" s="33"/>
      <c r="G213" s="33"/>
    </row>
    <row r="214" spans="1:7" x14ac:dyDescent="0.2">
      <c r="A214" s="33"/>
      <c r="B214" s="33"/>
      <c r="C214" s="33"/>
      <c r="D214" s="33"/>
      <c r="E214" s="33"/>
      <c r="F214" s="33"/>
      <c r="G214" s="33"/>
    </row>
    <row r="215" spans="1:7" x14ac:dyDescent="0.2">
      <c r="A215" s="33"/>
      <c r="B215" s="33"/>
      <c r="C215" s="33"/>
      <c r="D215" s="33"/>
      <c r="E215" s="33"/>
      <c r="F215" s="33"/>
      <c r="G215" s="33"/>
    </row>
    <row r="216" spans="1:7" x14ac:dyDescent="0.2">
      <c r="A216" s="33"/>
      <c r="B216" s="33"/>
      <c r="C216" s="33"/>
      <c r="D216" s="33"/>
      <c r="E216" s="33"/>
      <c r="F216" s="33"/>
      <c r="G216" s="33"/>
    </row>
    <row r="217" spans="1:7" x14ac:dyDescent="0.2">
      <c r="A217" s="33"/>
      <c r="B217" s="33"/>
      <c r="C217" s="33"/>
      <c r="D217" s="33"/>
      <c r="E217" s="33"/>
      <c r="F217" s="33"/>
      <c r="G217" s="33"/>
    </row>
    <row r="218" spans="1:7" x14ac:dyDescent="0.2">
      <c r="A218" s="33"/>
      <c r="B218" s="33"/>
      <c r="C218" s="33"/>
      <c r="D218" s="33"/>
      <c r="E218" s="33"/>
      <c r="F218" s="33"/>
      <c r="G218" s="33"/>
    </row>
    <row r="219" spans="1:7" x14ac:dyDescent="0.2">
      <c r="A219" s="33"/>
      <c r="B219" s="33"/>
      <c r="C219" s="33"/>
      <c r="D219" s="33"/>
      <c r="E219" s="33"/>
      <c r="F219" s="33"/>
      <c r="G219" s="33"/>
    </row>
    <row r="220" spans="1:7" x14ac:dyDescent="0.2">
      <c r="A220" s="33"/>
      <c r="B220" s="33"/>
      <c r="C220" s="33"/>
      <c r="D220" s="33"/>
      <c r="E220" s="33"/>
      <c r="F220" s="33"/>
      <c r="G220" s="33"/>
    </row>
    <row r="221" spans="1:7" x14ac:dyDescent="0.2">
      <c r="A221" s="33"/>
      <c r="B221" s="33"/>
      <c r="C221" s="33"/>
      <c r="D221" s="33"/>
      <c r="E221" s="33"/>
      <c r="F221" s="33"/>
      <c r="G221" s="33"/>
    </row>
    <row r="222" spans="1:7" x14ac:dyDescent="0.2">
      <c r="A222" s="33"/>
      <c r="B222" s="33"/>
      <c r="C222" s="33"/>
      <c r="D222" s="33"/>
      <c r="E222" s="33"/>
      <c r="F222" s="33"/>
      <c r="G222" s="33"/>
    </row>
    <row r="223" spans="1:7" x14ac:dyDescent="0.2">
      <c r="A223" s="33"/>
      <c r="B223" s="33"/>
      <c r="C223" s="33"/>
      <c r="D223" s="33"/>
      <c r="E223" s="33"/>
      <c r="F223" s="33"/>
      <c r="G223" s="33"/>
    </row>
    <row r="224" spans="1:7" x14ac:dyDescent="0.2">
      <c r="A224" s="33"/>
      <c r="B224" s="33"/>
      <c r="C224" s="33"/>
      <c r="D224" s="33"/>
      <c r="E224" s="33"/>
      <c r="F224" s="33"/>
      <c r="G224" s="33"/>
    </row>
    <row r="225" spans="1:7" x14ac:dyDescent="0.2">
      <c r="A225" s="33"/>
      <c r="B225" s="33"/>
      <c r="C225" s="33"/>
      <c r="D225" s="33"/>
      <c r="E225" s="33"/>
      <c r="F225" s="33"/>
      <c r="G225" s="33"/>
    </row>
    <row r="226" spans="1:7" x14ac:dyDescent="0.2">
      <c r="A226" s="33"/>
      <c r="B226" s="33"/>
      <c r="C226" s="33"/>
      <c r="D226" s="33"/>
      <c r="E226" s="33"/>
      <c r="F226" s="33"/>
      <c r="G226" s="33"/>
    </row>
    <row r="227" spans="1:7" x14ac:dyDescent="0.2">
      <c r="A227" s="33"/>
      <c r="B227" s="33"/>
      <c r="C227" s="33"/>
      <c r="D227" s="33"/>
      <c r="E227" s="33"/>
      <c r="F227" s="33"/>
      <c r="G227" s="33"/>
    </row>
    <row r="228" spans="1:7" x14ac:dyDescent="0.2">
      <c r="A228" s="33"/>
      <c r="B228" s="33"/>
      <c r="C228" s="33"/>
      <c r="D228" s="33"/>
      <c r="E228" s="33"/>
      <c r="F228" s="33"/>
      <c r="G228" s="33"/>
    </row>
    <row r="229" spans="1:7" x14ac:dyDescent="0.2">
      <c r="A229" s="33"/>
      <c r="B229" s="33"/>
      <c r="C229" s="33"/>
      <c r="D229" s="33"/>
      <c r="E229" s="33"/>
      <c r="F229" s="33"/>
      <c r="G229" s="33"/>
    </row>
    <row r="230" spans="1:7" x14ac:dyDescent="0.2">
      <c r="A230" s="33"/>
      <c r="B230" s="33"/>
      <c r="C230" s="33"/>
      <c r="D230" s="33"/>
      <c r="E230" s="33"/>
      <c r="F230" s="33"/>
      <c r="G230" s="33"/>
    </row>
    <row r="231" spans="1:7" x14ac:dyDescent="0.2">
      <c r="A231" s="33"/>
      <c r="B231" s="33"/>
      <c r="C231" s="33"/>
      <c r="D231" s="33"/>
      <c r="E231" s="33"/>
      <c r="F231" s="33"/>
      <c r="G231" s="33"/>
    </row>
    <row r="232" spans="1:7" x14ac:dyDescent="0.2">
      <c r="A232" s="33"/>
      <c r="B232" s="33"/>
      <c r="C232" s="33"/>
      <c r="D232" s="33"/>
      <c r="E232" s="33"/>
      <c r="F232" s="33"/>
      <c r="G232" s="33"/>
    </row>
    <row r="233" spans="1:7" x14ac:dyDescent="0.2">
      <c r="A233" s="33"/>
      <c r="B233" s="33"/>
      <c r="C233" s="33"/>
      <c r="D233" s="33"/>
      <c r="E233" s="33"/>
      <c r="F233" s="33"/>
      <c r="G233" s="33"/>
    </row>
    <row r="234" spans="1:7" x14ac:dyDescent="0.2">
      <c r="A234" s="33"/>
      <c r="B234" s="33"/>
      <c r="C234" s="33"/>
      <c r="D234" s="33"/>
      <c r="E234" s="33"/>
      <c r="F234" s="33"/>
      <c r="G234" s="33"/>
    </row>
    <row r="235" spans="1:7" x14ac:dyDescent="0.2">
      <c r="A235" s="33"/>
      <c r="B235" s="33"/>
      <c r="C235" s="33"/>
      <c r="D235" s="33"/>
      <c r="E235" s="33"/>
      <c r="F235" s="33"/>
      <c r="G235" s="33"/>
    </row>
    <row r="236" spans="1:7" x14ac:dyDescent="0.2">
      <c r="A236" s="33"/>
      <c r="B236" s="33"/>
      <c r="C236" s="33"/>
      <c r="D236" s="33"/>
      <c r="E236" s="33"/>
      <c r="F236" s="33"/>
      <c r="G236" s="33"/>
    </row>
    <row r="237" spans="1:7" x14ac:dyDescent="0.2">
      <c r="A237" s="33"/>
      <c r="B237" s="33"/>
      <c r="C237" s="33"/>
      <c r="D237" s="33"/>
      <c r="E237" s="33"/>
      <c r="F237" s="33"/>
      <c r="G237" s="33"/>
    </row>
    <row r="238" spans="1:7" x14ac:dyDescent="0.2">
      <c r="A238" s="33"/>
      <c r="B238" s="33"/>
      <c r="C238" s="33"/>
      <c r="D238" s="33"/>
      <c r="E238" s="33"/>
      <c r="F238" s="33"/>
      <c r="G238" s="33"/>
    </row>
    <row r="239" spans="1:7" x14ac:dyDescent="0.2">
      <c r="A239" s="33"/>
      <c r="B239" s="33"/>
      <c r="C239" s="33"/>
      <c r="D239" s="33"/>
      <c r="E239" s="33"/>
      <c r="F239" s="33"/>
      <c r="G239" s="33"/>
    </row>
    <row r="240" spans="1:7" x14ac:dyDescent="0.2">
      <c r="A240" s="33"/>
      <c r="B240" s="33"/>
      <c r="C240" s="33"/>
      <c r="D240" s="33"/>
      <c r="E240" s="33"/>
      <c r="F240" s="33"/>
      <c r="G240" s="33"/>
    </row>
    <row r="241" spans="1:7" x14ac:dyDescent="0.2">
      <c r="A241" s="33"/>
      <c r="B241" s="33"/>
      <c r="C241" s="33"/>
      <c r="D241" s="33"/>
      <c r="E241" s="33"/>
      <c r="F241" s="33"/>
      <c r="G241" s="33"/>
    </row>
    <row r="242" spans="1:7" x14ac:dyDescent="0.2">
      <c r="A242" s="33"/>
      <c r="B242" s="33"/>
      <c r="C242" s="33"/>
      <c r="D242" s="33"/>
      <c r="E242" s="33"/>
      <c r="F242" s="33"/>
      <c r="G242" s="33"/>
    </row>
    <row r="243" spans="1:7" x14ac:dyDescent="0.2">
      <c r="A243" s="33"/>
      <c r="B243" s="33"/>
      <c r="C243" s="33"/>
      <c r="D243" s="33"/>
      <c r="E243" s="33"/>
      <c r="F243" s="33"/>
      <c r="G243" s="33"/>
    </row>
    <row r="244" spans="1:7" x14ac:dyDescent="0.2">
      <c r="A244" s="33"/>
      <c r="B244" s="33"/>
      <c r="C244" s="33"/>
      <c r="D244" s="33"/>
      <c r="E244" s="33"/>
      <c r="F244" s="33"/>
      <c r="G244" s="33"/>
    </row>
    <row r="245" spans="1:7" x14ac:dyDescent="0.2">
      <c r="A245" s="33"/>
      <c r="B245" s="33"/>
      <c r="C245" s="33"/>
      <c r="D245" s="33"/>
      <c r="E245" s="33"/>
      <c r="F245" s="33"/>
      <c r="G245" s="33"/>
    </row>
    <row r="246" spans="1:7" x14ac:dyDescent="0.2">
      <c r="A246" s="33"/>
      <c r="B246" s="33"/>
      <c r="C246" s="33"/>
      <c r="D246" s="33"/>
      <c r="E246" s="33"/>
      <c r="F246" s="33"/>
      <c r="G246" s="33"/>
    </row>
    <row r="247" spans="1:7" x14ac:dyDescent="0.2">
      <c r="A247" s="33"/>
      <c r="B247" s="33"/>
      <c r="C247" s="33"/>
      <c r="D247" s="33"/>
      <c r="E247" s="33"/>
      <c r="F247" s="33"/>
      <c r="G247" s="33"/>
    </row>
    <row r="248" spans="1:7" x14ac:dyDescent="0.2">
      <c r="A248" s="33"/>
      <c r="B248" s="33"/>
      <c r="C248" s="33"/>
      <c r="D248" s="33"/>
      <c r="E248" s="33"/>
      <c r="F248" s="33"/>
      <c r="G248" s="33"/>
    </row>
    <row r="249" spans="1:7" x14ac:dyDescent="0.2">
      <c r="A249" s="33"/>
      <c r="B249" s="33"/>
      <c r="C249" s="33"/>
      <c r="D249" s="33"/>
      <c r="E249" s="33"/>
      <c r="F249" s="33"/>
      <c r="G249" s="33"/>
    </row>
    <row r="250" spans="1:7" x14ac:dyDescent="0.2">
      <c r="A250" s="33"/>
      <c r="B250" s="33"/>
      <c r="C250" s="33"/>
      <c r="D250" s="33"/>
      <c r="E250" s="33"/>
      <c r="F250" s="33"/>
      <c r="G250" s="33"/>
    </row>
    <row r="251" spans="1:7" x14ac:dyDescent="0.2">
      <c r="A251" s="33"/>
      <c r="B251" s="33"/>
      <c r="C251" s="33"/>
      <c r="D251" s="33"/>
      <c r="E251" s="33"/>
      <c r="F251" s="33"/>
      <c r="G251" s="33"/>
    </row>
    <row r="252" spans="1:7" x14ac:dyDescent="0.2">
      <c r="A252" s="33"/>
      <c r="B252" s="33"/>
      <c r="C252" s="33"/>
      <c r="D252" s="33"/>
      <c r="E252" s="33"/>
      <c r="F252" s="33"/>
      <c r="G252" s="33"/>
    </row>
    <row r="253" spans="1:7" x14ac:dyDescent="0.2">
      <c r="A253" s="33"/>
      <c r="B253" s="33"/>
      <c r="C253" s="33"/>
      <c r="D253" s="33"/>
      <c r="E253" s="33"/>
      <c r="F253" s="33"/>
      <c r="G253" s="33"/>
    </row>
    <row r="254" spans="1:7" x14ac:dyDescent="0.2">
      <c r="A254" s="33"/>
      <c r="B254" s="33"/>
      <c r="C254" s="33"/>
      <c r="D254" s="33"/>
      <c r="E254" s="33"/>
      <c r="F254" s="33"/>
      <c r="G254" s="33"/>
    </row>
    <row r="255" spans="1:7" x14ac:dyDescent="0.2">
      <c r="A255" s="33"/>
      <c r="B255" s="33"/>
      <c r="C255" s="33"/>
      <c r="D255" s="33"/>
      <c r="E255" s="33"/>
      <c r="F255" s="33"/>
      <c r="G255" s="33"/>
    </row>
    <row r="256" spans="1:7" x14ac:dyDescent="0.2">
      <c r="A256" s="33"/>
      <c r="B256" s="33"/>
      <c r="C256" s="33"/>
      <c r="D256" s="33"/>
      <c r="E256" s="33"/>
      <c r="F256" s="33"/>
      <c r="G256" s="33"/>
    </row>
    <row r="257" spans="1:7" x14ac:dyDescent="0.2">
      <c r="A257" s="33"/>
      <c r="B257" s="33"/>
      <c r="C257" s="33"/>
      <c r="D257" s="33"/>
      <c r="E257" s="33"/>
      <c r="F257" s="33"/>
      <c r="G257" s="33"/>
    </row>
    <row r="258" spans="1:7" x14ac:dyDescent="0.2">
      <c r="A258" s="33"/>
      <c r="B258" s="33"/>
      <c r="C258" s="33"/>
      <c r="D258" s="33"/>
      <c r="E258" s="33"/>
      <c r="F258" s="33"/>
      <c r="G258" s="33"/>
    </row>
    <row r="259" spans="1:7" x14ac:dyDescent="0.2">
      <c r="A259" s="33"/>
      <c r="B259" s="33"/>
      <c r="C259" s="33"/>
      <c r="D259" s="33"/>
      <c r="E259" s="33"/>
      <c r="F259" s="33"/>
      <c r="G259" s="33"/>
    </row>
    <row r="260" spans="1:7" x14ac:dyDescent="0.2">
      <c r="A260" s="33"/>
      <c r="B260" s="33"/>
      <c r="C260" s="33"/>
      <c r="D260" s="33"/>
      <c r="E260" s="33"/>
      <c r="F260" s="33"/>
      <c r="G260" s="33"/>
    </row>
    <row r="261" spans="1:7" x14ac:dyDescent="0.2">
      <c r="A261" s="33"/>
      <c r="B261" s="33"/>
      <c r="C261" s="33"/>
      <c r="D261" s="33"/>
      <c r="E261" s="33"/>
      <c r="F261" s="33"/>
      <c r="G261" s="33"/>
    </row>
    <row r="262" spans="1:7" x14ac:dyDescent="0.2">
      <c r="A262" s="33"/>
      <c r="B262" s="33"/>
      <c r="C262" s="33"/>
      <c r="D262" s="33"/>
      <c r="E262" s="33"/>
      <c r="F262" s="33"/>
      <c r="G262" s="33"/>
    </row>
    <row r="263" spans="1:7" x14ac:dyDescent="0.2">
      <c r="A263" s="33"/>
      <c r="B263" s="33"/>
      <c r="C263" s="33"/>
      <c r="D263" s="33"/>
      <c r="E263" s="33"/>
      <c r="F263" s="33"/>
      <c r="G263" s="33"/>
    </row>
    <row r="264" spans="1:7" x14ac:dyDescent="0.2">
      <c r="A264" s="33"/>
      <c r="B264" s="33"/>
      <c r="C264" s="33"/>
      <c r="D264" s="33"/>
      <c r="E264" s="33"/>
      <c r="F264" s="33"/>
      <c r="G264" s="33"/>
    </row>
    <row r="265" spans="1:7" x14ac:dyDescent="0.2">
      <c r="A265" s="33"/>
      <c r="B265" s="33"/>
      <c r="C265" s="33"/>
      <c r="D265" s="33"/>
      <c r="E265" s="33"/>
      <c r="F265" s="33"/>
      <c r="G265" s="33"/>
    </row>
    <row r="266" spans="1:7" x14ac:dyDescent="0.2">
      <c r="A266" s="33"/>
      <c r="B266" s="33"/>
      <c r="C266" s="33"/>
      <c r="D266" s="33"/>
      <c r="E266" s="33"/>
      <c r="F266" s="33"/>
      <c r="G266" s="33"/>
    </row>
    <row r="267" spans="1:7" x14ac:dyDescent="0.2">
      <c r="A267" s="33"/>
      <c r="B267" s="33"/>
      <c r="C267" s="33"/>
      <c r="D267" s="33"/>
      <c r="E267" s="33"/>
      <c r="F267" s="33"/>
      <c r="G267" s="33"/>
    </row>
    <row r="268" spans="1:7" x14ac:dyDescent="0.2">
      <c r="A268" s="33"/>
      <c r="B268" s="33"/>
      <c r="C268" s="33"/>
      <c r="D268" s="33"/>
      <c r="E268" s="33"/>
      <c r="F268" s="33"/>
      <c r="G268" s="33"/>
    </row>
    <row r="269" spans="1:7" x14ac:dyDescent="0.2">
      <c r="A269" s="33"/>
      <c r="B269" s="33"/>
      <c r="C269" s="33"/>
      <c r="D269" s="33"/>
      <c r="E269" s="33"/>
      <c r="F269" s="33"/>
      <c r="G269" s="33"/>
    </row>
    <row r="270" spans="1:7" x14ac:dyDescent="0.2">
      <c r="A270" s="33"/>
      <c r="B270" s="33"/>
      <c r="C270" s="33"/>
      <c r="D270" s="33"/>
      <c r="E270" s="33"/>
      <c r="F270" s="33"/>
      <c r="G270" s="33"/>
    </row>
    <row r="271" spans="1:7" x14ac:dyDescent="0.2">
      <c r="A271" s="33"/>
      <c r="B271" s="33"/>
      <c r="C271" s="33"/>
      <c r="D271" s="33"/>
      <c r="E271" s="33"/>
      <c r="F271" s="33"/>
      <c r="G271" s="33"/>
    </row>
    <row r="272" spans="1:7" x14ac:dyDescent="0.2">
      <c r="A272" s="33"/>
      <c r="B272" s="33"/>
      <c r="C272" s="33"/>
      <c r="D272" s="33"/>
      <c r="E272" s="33"/>
      <c r="F272" s="33"/>
      <c r="G272" s="33"/>
    </row>
    <row r="273" spans="1:7" x14ac:dyDescent="0.2">
      <c r="A273" s="33"/>
      <c r="B273" s="33"/>
      <c r="C273" s="33"/>
      <c r="D273" s="33"/>
      <c r="E273" s="33"/>
      <c r="F273" s="33"/>
      <c r="G273" s="33"/>
    </row>
    <row r="274" spans="1:7" x14ac:dyDescent="0.2">
      <c r="A274" s="33"/>
      <c r="B274" s="33"/>
      <c r="C274" s="33"/>
      <c r="D274" s="33"/>
      <c r="E274" s="33"/>
      <c r="F274" s="33"/>
      <c r="G274" s="33"/>
    </row>
    <row r="275" spans="1:7" x14ac:dyDescent="0.2">
      <c r="A275" s="33"/>
      <c r="B275" s="33"/>
      <c r="C275" s="33"/>
      <c r="D275" s="33"/>
      <c r="E275" s="33"/>
      <c r="F275" s="33"/>
      <c r="G275" s="33"/>
    </row>
    <row r="276" spans="1:7" x14ac:dyDescent="0.2">
      <c r="A276" s="33"/>
      <c r="B276" s="33"/>
      <c r="C276" s="33"/>
      <c r="D276" s="33"/>
      <c r="E276" s="33"/>
      <c r="F276" s="33"/>
      <c r="G276" s="33"/>
    </row>
    <row r="277" spans="1:7" x14ac:dyDescent="0.2">
      <c r="A277" s="33"/>
      <c r="B277" s="33"/>
      <c r="C277" s="33"/>
      <c r="D277" s="33"/>
      <c r="E277" s="33"/>
      <c r="F277" s="33"/>
      <c r="G277" s="33"/>
    </row>
    <row r="278" spans="1:7" x14ac:dyDescent="0.2">
      <c r="A278" s="33"/>
      <c r="B278" s="33"/>
      <c r="C278" s="33"/>
      <c r="D278" s="33"/>
      <c r="E278" s="33"/>
      <c r="F278" s="33"/>
      <c r="G278" s="33"/>
    </row>
    <row r="279" spans="1:7" x14ac:dyDescent="0.2">
      <c r="A279" s="33"/>
      <c r="B279" s="33"/>
      <c r="C279" s="33"/>
      <c r="D279" s="33"/>
      <c r="E279" s="33"/>
      <c r="F279" s="33"/>
      <c r="G279" s="33"/>
    </row>
    <row r="280" spans="1:7" x14ac:dyDescent="0.2">
      <c r="A280" s="33"/>
      <c r="B280" s="33"/>
      <c r="C280" s="33"/>
      <c r="D280" s="33"/>
      <c r="E280" s="33"/>
      <c r="F280" s="33"/>
      <c r="G280" s="33"/>
    </row>
    <row r="281" spans="1:7" x14ac:dyDescent="0.2">
      <c r="A281" s="33"/>
      <c r="B281" s="33"/>
      <c r="C281" s="33"/>
      <c r="D281" s="33"/>
      <c r="E281" s="33"/>
      <c r="F281" s="33"/>
      <c r="G281" s="33"/>
    </row>
    <row r="282" spans="1:7" x14ac:dyDescent="0.2">
      <c r="A282" s="33"/>
      <c r="B282" s="33"/>
      <c r="C282" s="33"/>
      <c r="D282" s="33"/>
      <c r="E282" s="33"/>
      <c r="F282" s="33"/>
      <c r="G282" s="33"/>
    </row>
    <row r="283" spans="1:7" x14ac:dyDescent="0.2">
      <c r="A283" s="33"/>
      <c r="B283" s="33"/>
      <c r="C283" s="33"/>
      <c r="D283" s="33"/>
      <c r="E283" s="33"/>
      <c r="F283" s="33"/>
      <c r="G283" s="33"/>
    </row>
    <row r="284" spans="1:7" x14ac:dyDescent="0.2">
      <c r="A284" s="33"/>
      <c r="B284" s="33"/>
      <c r="C284" s="33"/>
      <c r="D284" s="33"/>
      <c r="E284" s="33"/>
      <c r="F284" s="33"/>
      <c r="G284" s="33"/>
    </row>
    <row r="285" spans="1:7" x14ac:dyDescent="0.2">
      <c r="A285" s="33"/>
      <c r="B285" s="33"/>
      <c r="C285" s="33"/>
      <c r="D285" s="33"/>
      <c r="E285" s="33"/>
      <c r="F285" s="33"/>
      <c r="G285" s="33"/>
    </row>
    <row r="286" spans="1:7" x14ac:dyDescent="0.2">
      <c r="A286" s="33"/>
      <c r="B286" s="33"/>
      <c r="C286" s="33"/>
      <c r="D286" s="33"/>
      <c r="E286" s="33"/>
      <c r="F286" s="33"/>
      <c r="G286" s="33"/>
    </row>
    <row r="287" spans="1:7" x14ac:dyDescent="0.2">
      <c r="A287" s="33"/>
      <c r="B287" s="33"/>
      <c r="C287" s="33"/>
      <c r="D287" s="33"/>
      <c r="E287" s="33"/>
      <c r="F287" s="33"/>
      <c r="G287" s="33"/>
    </row>
    <row r="288" spans="1:7" x14ac:dyDescent="0.2">
      <c r="A288" s="33"/>
      <c r="B288" s="33"/>
      <c r="C288" s="33"/>
      <c r="D288" s="33"/>
      <c r="E288" s="33"/>
      <c r="F288" s="33"/>
      <c r="G288" s="33"/>
    </row>
    <row r="289" spans="1:7" x14ac:dyDescent="0.2">
      <c r="A289" s="33"/>
      <c r="B289" s="33"/>
      <c r="C289" s="33"/>
      <c r="D289" s="33"/>
      <c r="E289" s="33"/>
      <c r="F289" s="33"/>
      <c r="G289" s="33"/>
    </row>
    <row r="290" spans="1:7" x14ac:dyDescent="0.2">
      <c r="A290" s="33"/>
      <c r="B290" s="33"/>
      <c r="C290" s="33"/>
      <c r="D290" s="33"/>
      <c r="E290" s="33"/>
      <c r="F290" s="33"/>
      <c r="G290" s="33"/>
    </row>
    <row r="291" spans="1:7" x14ac:dyDescent="0.2">
      <c r="A291" s="33"/>
      <c r="B291" s="33"/>
      <c r="C291" s="33"/>
      <c r="D291" s="33"/>
      <c r="E291" s="33"/>
      <c r="F291" s="33"/>
      <c r="G291" s="33"/>
    </row>
    <row r="292" spans="1:7" x14ac:dyDescent="0.2">
      <c r="A292" s="33"/>
      <c r="B292" s="33"/>
      <c r="C292" s="33"/>
      <c r="D292" s="33"/>
      <c r="E292" s="33"/>
      <c r="F292" s="33"/>
      <c r="G292" s="33"/>
    </row>
    <row r="293" spans="1:7" x14ac:dyDescent="0.2">
      <c r="A293" s="33"/>
      <c r="B293" s="33"/>
      <c r="C293" s="33"/>
      <c r="D293" s="33"/>
      <c r="E293" s="33"/>
      <c r="F293" s="33"/>
      <c r="G293" s="33"/>
    </row>
    <row r="294" spans="1:7" x14ac:dyDescent="0.2">
      <c r="A294" s="33"/>
      <c r="B294" s="33"/>
      <c r="C294" s="33"/>
      <c r="D294" s="33"/>
      <c r="E294" s="33"/>
      <c r="F294" s="33"/>
      <c r="G294" s="33"/>
    </row>
    <row r="295" spans="1:7" x14ac:dyDescent="0.2">
      <c r="A295" s="33"/>
      <c r="B295" s="33"/>
      <c r="C295" s="33"/>
      <c r="D295" s="33"/>
      <c r="E295" s="33"/>
      <c r="F295" s="33"/>
      <c r="G295" s="33"/>
    </row>
    <row r="296" spans="1:7" x14ac:dyDescent="0.2">
      <c r="A296" s="33"/>
      <c r="B296" s="33"/>
      <c r="C296" s="33"/>
      <c r="D296" s="33"/>
      <c r="E296" s="33"/>
      <c r="F296" s="33"/>
      <c r="G296" s="33"/>
    </row>
    <row r="297" spans="1:7" x14ac:dyDescent="0.2">
      <c r="A297" s="33"/>
      <c r="B297" s="33"/>
      <c r="C297" s="33"/>
      <c r="D297" s="33"/>
      <c r="E297" s="33"/>
      <c r="F297" s="33"/>
      <c r="G297" s="33"/>
    </row>
    <row r="298" spans="1:7" x14ac:dyDescent="0.2">
      <c r="A298" s="33"/>
      <c r="B298" s="33"/>
      <c r="C298" s="33"/>
      <c r="D298" s="33"/>
      <c r="E298" s="33"/>
      <c r="F298" s="33"/>
      <c r="G298" s="33"/>
    </row>
    <row r="299" spans="1:7" x14ac:dyDescent="0.2">
      <c r="A299" s="33"/>
      <c r="B299" s="33"/>
      <c r="C299" s="33"/>
      <c r="D299" s="33"/>
      <c r="E299" s="33"/>
      <c r="F299" s="33"/>
      <c r="G299" s="33"/>
    </row>
    <row r="300" spans="1:7" x14ac:dyDescent="0.2">
      <c r="A300" s="33"/>
      <c r="B300" s="33"/>
      <c r="C300" s="33"/>
      <c r="D300" s="33"/>
      <c r="E300" s="33"/>
      <c r="F300" s="33"/>
      <c r="G300" s="33"/>
    </row>
    <row r="301" spans="1:7" x14ac:dyDescent="0.2">
      <c r="A301" s="33"/>
      <c r="B301" s="33"/>
      <c r="C301" s="33"/>
      <c r="D301" s="33"/>
      <c r="E301" s="33"/>
      <c r="F301" s="33"/>
      <c r="G301" s="33"/>
    </row>
    <row r="302" spans="1:7" x14ac:dyDescent="0.2">
      <c r="A302" s="33"/>
      <c r="B302" s="33"/>
      <c r="C302" s="33"/>
      <c r="D302" s="33"/>
      <c r="E302" s="33"/>
      <c r="F302" s="33"/>
      <c r="G302" s="33"/>
    </row>
    <row r="303" spans="1:7" x14ac:dyDescent="0.2">
      <c r="A303" s="33"/>
      <c r="B303" s="33"/>
      <c r="C303" s="33"/>
      <c r="D303" s="33"/>
      <c r="E303" s="33"/>
      <c r="F303" s="33"/>
      <c r="G303" s="33"/>
    </row>
    <row r="304" spans="1:7" x14ac:dyDescent="0.2">
      <c r="A304" s="33"/>
      <c r="B304" s="33"/>
      <c r="C304" s="33"/>
      <c r="D304" s="33"/>
      <c r="E304" s="33"/>
      <c r="F304" s="33"/>
      <c r="G304" s="33"/>
    </row>
    <row r="305" spans="1:7" x14ac:dyDescent="0.2">
      <c r="A305" s="33"/>
      <c r="B305" s="33"/>
      <c r="C305" s="33"/>
      <c r="D305" s="33"/>
      <c r="E305" s="33"/>
      <c r="F305" s="33"/>
      <c r="G305" s="33"/>
    </row>
    <row r="306" spans="1:7" x14ac:dyDescent="0.2">
      <c r="A306" s="33"/>
      <c r="B306" s="33"/>
      <c r="C306" s="33"/>
      <c r="D306" s="33"/>
      <c r="E306" s="33"/>
      <c r="F306" s="33"/>
      <c r="G306" s="33"/>
    </row>
    <row r="307" spans="1:7" x14ac:dyDescent="0.2">
      <c r="A307" s="33"/>
      <c r="B307" s="33"/>
      <c r="C307" s="33"/>
      <c r="D307" s="33"/>
      <c r="E307" s="33"/>
      <c r="F307" s="33"/>
      <c r="G307" s="33"/>
    </row>
    <row r="308" spans="1:7" x14ac:dyDescent="0.2">
      <c r="A308" s="33"/>
      <c r="B308" s="33"/>
      <c r="C308" s="33"/>
      <c r="D308" s="33"/>
      <c r="E308" s="33"/>
      <c r="F308" s="33"/>
      <c r="G308" s="33"/>
    </row>
    <row r="309" spans="1:7" x14ac:dyDescent="0.2">
      <c r="A309" s="33"/>
      <c r="B309" s="33"/>
      <c r="C309" s="33"/>
      <c r="D309" s="33"/>
      <c r="E309" s="33"/>
      <c r="F309" s="33"/>
      <c r="G309" s="33"/>
    </row>
    <row r="310" spans="1:7" x14ac:dyDescent="0.2">
      <c r="A310" s="33"/>
      <c r="B310" s="33"/>
      <c r="C310" s="33"/>
      <c r="D310" s="33"/>
      <c r="E310" s="33"/>
      <c r="F310" s="33"/>
      <c r="G310" s="33"/>
    </row>
    <row r="311" spans="1:7" x14ac:dyDescent="0.2">
      <c r="A311" s="33"/>
      <c r="B311" s="33"/>
      <c r="C311" s="33"/>
      <c r="D311" s="33"/>
      <c r="E311" s="33"/>
      <c r="F311" s="33"/>
      <c r="G311" s="33"/>
    </row>
    <row r="312" spans="1:7" x14ac:dyDescent="0.2">
      <c r="A312" s="33"/>
      <c r="B312" s="33"/>
      <c r="C312" s="33"/>
      <c r="D312" s="33"/>
      <c r="E312" s="33"/>
      <c r="F312" s="33"/>
      <c r="G312" s="33"/>
    </row>
    <row r="313" spans="1:7" x14ac:dyDescent="0.2">
      <c r="A313" s="33"/>
      <c r="B313" s="33"/>
      <c r="C313" s="33"/>
      <c r="D313" s="33"/>
      <c r="E313" s="33"/>
      <c r="F313" s="33"/>
      <c r="G313" s="33"/>
    </row>
    <row r="314" spans="1:7" x14ac:dyDescent="0.2">
      <c r="A314" s="33"/>
      <c r="B314" s="33"/>
      <c r="C314" s="33"/>
      <c r="D314" s="33"/>
      <c r="E314" s="33"/>
      <c r="F314" s="33"/>
      <c r="G314" s="33"/>
    </row>
    <row r="315" spans="1:7" x14ac:dyDescent="0.2">
      <c r="A315" s="33"/>
      <c r="B315" s="33"/>
      <c r="C315" s="33"/>
      <c r="D315" s="33"/>
      <c r="E315" s="33"/>
      <c r="F315" s="33"/>
      <c r="G315" s="33"/>
    </row>
    <row r="316" spans="1:7" x14ac:dyDescent="0.2">
      <c r="A316" s="33"/>
      <c r="B316" s="33"/>
      <c r="C316" s="33"/>
      <c r="D316" s="33"/>
      <c r="E316" s="33"/>
      <c r="F316" s="33"/>
      <c r="G316" s="33"/>
    </row>
    <row r="317" spans="1:7" x14ac:dyDescent="0.2">
      <c r="A317" s="33"/>
      <c r="B317" s="33"/>
      <c r="C317" s="33"/>
      <c r="D317" s="33"/>
      <c r="E317" s="33"/>
      <c r="F317" s="33"/>
      <c r="G317" s="33"/>
    </row>
    <row r="318" spans="1:7" x14ac:dyDescent="0.2">
      <c r="A318" s="33"/>
      <c r="B318" s="33"/>
      <c r="C318" s="33"/>
      <c r="D318" s="33"/>
      <c r="E318" s="33"/>
      <c r="F318" s="33"/>
      <c r="G318" s="33"/>
    </row>
    <row r="319" spans="1:7" x14ac:dyDescent="0.2">
      <c r="A319" s="33"/>
      <c r="B319" s="33"/>
      <c r="C319" s="33"/>
      <c r="D319" s="33"/>
      <c r="E319" s="33"/>
      <c r="F319" s="33"/>
      <c r="G319" s="33"/>
    </row>
    <row r="320" spans="1:7" x14ac:dyDescent="0.2">
      <c r="A320" s="33"/>
      <c r="B320" s="33"/>
      <c r="C320" s="33"/>
      <c r="D320" s="33"/>
      <c r="E320" s="33"/>
      <c r="F320" s="33"/>
      <c r="G320" s="33"/>
    </row>
    <row r="321" spans="1:7" x14ac:dyDescent="0.2">
      <c r="A321" s="33"/>
      <c r="B321" s="33"/>
      <c r="C321" s="33"/>
      <c r="D321" s="33"/>
      <c r="E321" s="33"/>
      <c r="F321" s="33"/>
      <c r="G321" s="33"/>
    </row>
    <row r="322" spans="1:7" x14ac:dyDescent="0.2">
      <c r="A322" s="33"/>
      <c r="B322" s="33"/>
      <c r="C322" s="33"/>
      <c r="D322" s="33"/>
      <c r="E322" s="33"/>
      <c r="F322" s="33"/>
      <c r="G322" s="33"/>
    </row>
    <row r="323" spans="1:7" x14ac:dyDescent="0.2">
      <c r="A323" s="33"/>
      <c r="B323" s="33"/>
      <c r="C323" s="33"/>
      <c r="D323" s="33"/>
      <c r="E323" s="33"/>
      <c r="F323" s="33"/>
      <c r="G323" s="33"/>
    </row>
    <row r="324" spans="1:7" x14ac:dyDescent="0.2">
      <c r="A324" s="33"/>
      <c r="B324" s="33"/>
      <c r="C324" s="33"/>
      <c r="D324" s="33"/>
      <c r="E324" s="33"/>
      <c r="F324" s="33"/>
      <c r="G324" s="33"/>
    </row>
    <row r="325" spans="1:7" x14ac:dyDescent="0.2">
      <c r="A325" s="33"/>
      <c r="B325" s="33"/>
      <c r="C325" s="33"/>
      <c r="D325" s="33"/>
      <c r="E325" s="33"/>
      <c r="F325" s="33"/>
      <c r="G325" s="33"/>
    </row>
    <row r="326" spans="1:7" x14ac:dyDescent="0.2">
      <c r="A326" s="33"/>
      <c r="B326" s="33"/>
      <c r="C326" s="33"/>
      <c r="D326" s="33"/>
      <c r="E326" s="33"/>
      <c r="F326" s="33"/>
      <c r="G326" s="33"/>
    </row>
    <row r="327" spans="1:7" x14ac:dyDescent="0.2">
      <c r="A327" s="33"/>
      <c r="B327" s="33"/>
      <c r="C327" s="33"/>
      <c r="D327" s="33"/>
      <c r="E327" s="33"/>
      <c r="F327" s="33"/>
      <c r="G327" s="33"/>
    </row>
    <row r="328" spans="1:7" x14ac:dyDescent="0.2">
      <c r="A328" s="33"/>
      <c r="B328" s="33"/>
      <c r="C328" s="33"/>
      <c r="D328" s="33"/>
      <c r="E328" s="33"/>
      <c r="F328" s="33"/>
      <c r="G328" s="33"/>
    </row>
    <row r="329" spans="1:7" x14ac:dyDescent="0.2">
      <c r="A329" s="33"/>
      <c r="B329" s="33"/>
      <c r="C329" s="33"/>
      <c r="D329" s="33"/>
      <c r="E329" s="33"/>
      <c r="F329" s="33"/>
      <c r="G329" s="33"/>
    </row>
    <row r="330" spans="1:7" x14ac:dyDescent="0.2">
      <c r="A330" s="33"/>
      <c r="B330" s="33"/>
      <c r="C330" s="33"/>
      <c r="D330" s="33"/>
      <c r="E330" s="33"/>
      <c r="F330" s="33"/>
      <c r="G330" s="33"/>
    </row>
    <row r="331" spans="1:7" x14ac:dyDescent="0.2">
      <c r="A331" s="33"/>
      <c r="B331" s="33"/>
      <c r="C331" s="33"/>
      <c r="D331" s="33"/>
      <c r="E331" s="33"/>
      <c r="F331" s="33"/>
      <c r="G331" s="33"/>
    </row>
    <row r="332" spans="1:7" x14ac:dyDescent="0.2">
      <c r="A332" s="33"/>
      <c r="B332" s="33"/>
      <c r="C332" s="33"/>
      <c r="D332" s="33"/>
      <c r="E332" s="33"/>
      <c r="F332" s="33"/>
      <c r="G332" s="33"/>
    </row>
    <row r="333" spans="1:7" x14ac:dyDescent="0.2">
      <c r="A333" s="33"/>
      <c r="B333" s="33"/>
      <c r="C333" s="33"/>
      <c r="D333" s="33"/>
      <c r="E333" s="33"/>
      <c r="F333" s="33"/>
      <c r="G333" s="33"/>
    </row>
    <row r="334" spans="1:7" x14ac:dyDescent="0.2">
      <c r="A334" s="33"/>
      <c r="B334" s="33"/>
      <c r="C334" s="33"/>
      <c r="D334" s="33"/>
      <c r="E334" s="33"/>
      <c r="F334" s="33"/>
      <c r="G334" s="33"/>
    </row>
    <row r="335" spans="1:7" x14ac:dyDescent="0.2">
      <c r="A335" s="33"/>
      <c r="B335" s="33"/>
      <c r="C335" s="33"/>
      <c r="D335" s="33"/>
      <c r="E335" s="33"/>
      <c r="F335" s="33"/>
      <c r="G335" s="33"/>
    </row>
    <row r="336" spans="1:7" x14ac:dyDescent="0.2">
      <c r="A336" s="33"/>
      <c r="B336" s="33"/>
      <c r="C336" s="33"/>
      <c r="D336" s="33"/>
      <c r="E336" s="33"/>
      <c r="F336" s="33"/>
      <c r="G336" s="33"/>
    </row>
    <row r="337" spans="1:7" x14ac:dyDescent="0.2">
      <c r="A337" s="33"/>
      <c r="B337" s="33"/>
      <c r="C337" s="33"/>
      <c r="D337" s="33"/>
      <c r="E337" s="33"/>
      <c r="F337" s="33"/>
      <c r="G337" s="33"/>
    </row>
    <row r="338" spans="1:7" x14ac:dyDescent="0.2">
      <c r="A338" s="33"/>
      <c r="B338" s="33"/>
      <c r="C338" s="33"/>
      <c r="D338" s="33"/>
      <c r="E338" s="33"/>
      <c r="F338" s="33"/>
      <c r="G338" s="33"/>
    </row>
    <row r="339" spans="1:7" x14ac:dyDescent="0.2">
      <c r="A339" s="33"/>
      <c r="B339" s="33"/>
      <c r="C339" s="33"/>
      <c r="D339" s="33"/>
      <c r="E339" s="33"/>
      <c r="F339" s="33"/>
      <c r="G339" s="33"/>
    </row>
    <row r="340" spans="1:7" x14ac:dyDescent="0.2">
      <c r="A340" s="33"/>
      <c r="B340" s="33"/>
      <c r="C340" s="33"/>
      <c r="D340" s="33"/>
      <c r="E340" s="33"/>
      <c r="F340" s="33"/>
      <c r="G340" s="33"/>
    </row>
    <row r="341" spans="1:7" x14ac:dyDescent="0.2">
      <c r="A341" s="33"/>
      <c r="B341" s="33"/>
      <c r="C341" s="33"/>
      <c r="D341" s="33"/>
      <c r="E341" s="33"/>
      <c r="F341" s="33"/>
      <c r="G341" s="33"/>
    </row>
    <row r="342" spans="1:7" x14ac:dyDescent="0.2">
      <c r="A342" s="33"/>
      <c r="B342" s="33"/>
      <c r="C342" s="33"/>
      <c r="D342" s="33"/>
      <c r="E342" s="33"/>
      <c r="F342" s="33"/>
      <c r="G342" s="33"/>
    </row>
    <row r="343" spans="1:7" x14ac:dyDescent="0.2">
      <c r="A343" s="33"/>
      <c r="B343" s="33"/>
      <c r="C343" s="33"/>
      <c r="D343" s="33"/>
      <c r="E343" s="33"/>
      <c r="F343" s="33"/>
      <c r="G343" s="33"/>
    </row>
    <row r="344" spans="1:7" x14ac:dyDescent="0.2">
      <c r="A344" s="33"/>
      <c r="B344" s="33"/>
      <c r="C344" s="33"/>
      <c r="D344" s="33"/>
      <c r="E344" s="33"/>
      <c r="F344" s="33"/>
      <c r="G344" s="33"/>
    </row>
    <row r="345" spans="1:7" x14ac:dyDescent="0.2">
      <c r="A345" s="33"/>
      <c r="B345" s="33"/>
      <c r="C345" s="33"/>
      <c r="D345" s="33"/>
      <c r="E345" s="33"/>
      <c r="F345" s="33"/>
      <c r="G345" s="33"/>
    </row>
    <row r="346" spans="1:7" x14ac:dyDescent="0.2">
      <c r="A346" s="33"/>
      <c r="B346" s="33"/>
      <c r="C346" s="33"/>
      <c r="D346" s="33"/>
      <c r="E346" s="33"/>
      <c r="F346" s="33"/>
      <c r="G346" s="33"/>
    </row>
    <row r="347" spans="1:7" x14ac:dyDescent="0.2">
      <c r="A347" s="33"/>
      <c r="B347" s="33"/>
      <c r="C347" s="33"/>
      <c r="D347" s="33"/>
      <c r="E347" s="33"/>
      <c r="F347" s="33"/>
      <c r="G347" s="33"/>
    </row>
    <row r="348" spans="1:7" x14ac:dyDescent="0.2">
      <c r="A348" s="33"/>
      <c r="B348" s="33"/>
      <c r="C348" s="33"/>
      <c r="D348" s="33"/>
      <c r="E348" s="33"/>
      <c r="F348" s="33"/>
      <c r="G348" s="33"/>
    </row>
    <row r="349" spans="1:7" x14ac:dyDescent="0.2">
      <c r="A349" s="33"/>
      <c r="B349" s="33"/>
      <c r="C349" s="33"/>
      <c r="D349" s="33"/>
      <c r="E349" s="33"/>
      <c r="F349" s="33"/>
      <c r="G349" s="33"/>
    </row>
    <row r="350" spans="1:7" x14ac:dyDescent="0.2">
      <c r="A350" s="33"/>
      <c r="B350" s="33"/>
      <c r="C350" s="33"/>
      <c r="D350" s="33"/>
      <c r="E350" s="33"/>
      <c r="F350" s="33"/>
      <c r="G350" s="33"/>
    </row>
    <row r="351" spans="1:7" x14ac:dyDescent="0.2">
      <c r="A351" s="33"/>
      <c r="B351" s="33"/>
      <c r="C351" s="33"/>
      <c r="D351" s="33"/>
      <c r="E351" s="33"/>
      <c r="F351" s="33"/>
      <c r="G351" s="33"/>
    </row>
    <row r="352" spans="1:7" x14ac:dyDescent="0.2">
      <c r="A352" s="33"/>
      <c r="B352" s="33"/>
      <c r="C352" s="33"/>
      <c r="D352" s="33"/>
      <c r="E352" s="33"/>
      <c r="F352" s="33"/>
      <c r="G352" s="33"/>
    </row>
    <row r="353" spans="1:7" x14ac:dyDescent="0.2">
      <c r="A353" s="33"/>
      <c r="B353" s="33"/>
      <c r="C353" s="33"/>
      <c r="D353" s="33"/>
      <c r="E353" s="33"/>
      <c r="F353" s="33"/>
      <c r="G353" s="33"/>
    </row>
    <row r="354" spans="1:7" x14ac:dyDescent="0.2">
      <c r="A354" s="33"/>
      <c r="B354" s="33"/>
      <c r="C354" s="33"/>
      <c r="D354" s="33"/>
      <c r="E354" s="33"/>
      <c r="F354" s="33"/>
      <c r="G354" s="33"/>
    </row>
    <row r="355" spans="1:7" x14ac:dyDescent="0.2">
      <c r="A355" s="33"/>
      <c r="B355" s="33"/>
      <c r="C355" s="33"/>
      <c r="D355" s="33"/>
      <c r="E355" s="33"/>
      <c r="F355" s="33"/>
      <c r="G355" s="33"/>
    </row>
    <row r="356" spans="1:7" x14ac:dyDescent="0.2">
      <c r="A356" s="33"/>
      <c r="B356" s="33"/>
      <c r="C356" s="33"/>
      <c r="D356" s="33"/>
      <c r="E356" s="33"/>
      <c r="F356" s="33"/>
      <c r="G356" s="33"/>
    </row>
    <row r="357" spans="1:7" x14ac:dyDescent="0.2">
      <c r="A357" s="33"/>
      <c r="B357" s="33"/>
      <c r="C357" s="33"/>
      <c r="D357" s="33"/>
      <c r="E357" s="33"/>
      <c r="F357" s="33"/>
      <c r="G357" s="33"/>
    </row>
    <row r="358" spans="1:7" x14ac:dyDescent="0.2">
      <c r="A358" s="33"/>
      <c r="B358" s="33"/>
      <c r="C358" s="33"/>
      <c r="D358" s="33"/>
      <c r="E358" s="33"/>
      <c r="F358" s="33"/>
      <c r="G358" s="33"/>
    </row>
    <row r="359" spans="1:7" x14ac:dyDescent="0.2">
      <c r="A359" s="33"/>
      <c r="B359" s="33"/>
      <c r="C359" s="33"/>
      <c r="D359" s="33"/>
      <c r="E359" s="33"/>
      <c r="F359" s="33"/>
      <c r="G359" s="33"/>
    </row>
    <row r="360" spans="1:7" x14ac:dyDescent="0.2">
      <c r="A360" s="33"/>
      <c r="B360" s="33"/>
      <c r="C360" s="33"/>
      <c r="D360" s="33"/>
      <c r="E360" s="33"/>
      <c r="F360" s="33"/>
      <c r="G360" s="33"/>
    </row>
    <row r="361" spans="1:7" x14ac:dyDescent="0.2">
      <c r="A361" s="33"/>
      <c r="B361" s="33"/>
      <c r="C361" s="33"/>
      <c r="D361" s="33"/>
      <c r="E361" s="33"/>
      <c r="F361" s="33"/>
      <c r="G361" s="33"/>
    </row>
    <row r="362" spans="1:7" x14ac:dyDescent="0.2">
      <c r="A362" s="33"/>
      <c r="B362" s="33"/>
      <c r="C362" s="33"/>
      <c r="D362" s="33"/>
      <c r="E362" s="33"/>
      <c r="F362" s="33"/>
      <c r="G362" s="33"/>
    </row>
    <row r="363" spans="1:7" x14ac:dyDescent="0.2">
      <c r="A363" s="33"/>
      <c r="B363" s="33"/>
      <c r="C363" s="33"/>
      <c r="D363" s="33"/>
      <c r="E363" s="33"/>
      <c r="F363" s="33"/>
      <c r="G363" s="33"/>
    </row>
    <row r="364" spans="1:7" x14ac:dyDescent="0.2">
      <c r="A364" s="33"/>
      <c r="B364" s="33"/>
      <c r="C364" s="33"/>
      <c r="D364" s="33"/>
      <c r="E364" s="33"/>
      <c r="F364" s="33"/>
      <c r="G364" s="33"/>
    </row>
    <row r="365" spans="1:7" x14ac:dyDescent="0.2">
      <c r="A365" s="33"/>
      <c r="B365" s="33"/>
      <c r="C365" s="33"/>
      <c r="D365" s="33"/>
      <c r="E365" s="33"/>
      <c r="F365" s="33"/>
      <c r="G365" s="33"/>
    </row>
    <row r="366" spans="1:7" x14ac:dyDescent="0.2">
      <c r="A366" s="33"/>
      <c r="B366" s="33"/>
      <c r="C366" s="33"/>
      <c r="D366" s="33"/>
      <c r="E366" s="33"/>
      <c r="F366" s="33"/>
      <c r="G366" s="33"/>
    </row>
    <row r="367" spans="1:7" x14ac:dyDescent="0.2">
      <c r="A367" s="33"/>
      <c r="B367" s="33"/>
      <c r="C367" s="33"/>
      <c r="D367" s="33"/>
      <c r="E367" s="33"/>
      <c r="F367" s="33"/>
      <c r="G367" s="33"/>
    </row>
    <row r="368" spans="1:7" x14ac:dyDescent="0.2">
      <c r="A368" s="33"/>
      <c r="B368" s="33"/>
      <c r="C368" s="33"/>
      <c r="D368" s="33"/>
      <c r="E368" s="33"/>
      <c r="F368" s="33"/>
      <c r="G368" s="33"/>
    </row>
    <row r="369" spans="1:7" x14ac:dyDescent="0.2">
      <c r="A369" s="33"/>
      <c r="B369" s="33"/>
      <c r="C369" s="33"/>
      <c r="D369" s="33"/>
      <c r="E369" s="33"/>
      <c r="F369" s="33"/>
      <c r="G369" s="33"/>
    </row>
    <row r="370" spans="1:7" x14ac:dyDescent="0.2">
      <c r="A370" s="33"/>
      <c r="B370" s="33"/>
      <c r="C370" s="33"/>
      <c r="D370" s="33"/>
      <c r="E370" s="33"/>
      <c r="F370" s="33"/>
      <c r="G370" s="33"/>
    </row>
    <row r="371" spans="1:7" x14ac:dyDescent="0.2">
      <c r="A371" s="33"/>
      <c r="B371" s="33"/>
      <c r="C371" s="33"/>
      <c r="D371" s="33"/>
      <c r="E371" s="33"/>
      <c r="F371" s="33"/>
      <c r="G371" s="33"/>
    </row>
    <row r="372" spans="1:7" x14ac:dyDescent="0.2">
      <c r="A372" s="33"/>
      <c r="B372" s="33"/>
      <c r="C372" s="33"/>
      <c r="D372" s="33"/>
      <c r="E372" s="33"/>
      <c r="F372" s="33"/>
      <c r="G372" s="33"/>
    </row>
    <row r="373" spans="1:7" x14ac:dyDescent="0.2">
      <c r="A373" s="33"/>
      <c r="B373" s="33"/>
      <c r="C373" s="33"/>
      <c r="D373" s="33"/>
      <c r="E373" s="33"/>
      <c r="F373" s="33"/>
      <c r="G373" s="33"/>
    </row>
    <row r="374" spans="1:7" x14ac:dyDescent="0.2">
      <c r="A374" s="33"/>
      <c r="B374" s="33"/>
      <c r="C374" s="33"/>
      <c r="D374" s="33"/>
      <c r="E374" s="33"/>
      <c r="F374" s="33"/>
      <c r="G374" s="33"/>
    </row>
    <row r="375" spans="1:7" x14ac:dyDescent="0.2">
      <c r="A375" s="33"/>
      <c r="B375" s="33"/>
      <c r="C375" s="33"/>
      <c r="D375" s="33"/>
      <c r="E375" s="33"/>
      <c r="F375" s="33"/>
      <c r="G375" s="33"/>
    </row>
    <row r="376" spans="1:7" x14ac:dyDescent="0.2">
      <c r="A376" s="33"/>
      <c r="B376" s="33"/>
      <c r="C376" s="33"/>
      <c r="D376" s="33"/>
      <c r="E376" s="33"/>
      <c r="F376" s="33"/>
      <c r="G376" s="33"/>
    </row>
    <row r="377" spans="1:7" x14ac:dyDescent="0.2">
      <c r="A377" s="33"/>
      <c r="B377" s="33"/>
      <c r="C377" s="33"/>
      <c r="D377" s="33"/>
      <c r="E377" s="33"/>
      <c r="F377" s="33"/>
      <c r="G377" s="33"/>
    </row>
    <row r="378" spans="1:7" x14ac:dyDescent="0.2">
      <c r="A378" s="33"/>
      <c r="B378" s="33"/>
      <c r="C378" s="33"/>
      <c r="D378" s="33"/>
      <c r="E378" s="33"/>
      <c r="F378" s="33"/>
      <c r="G378" s="33"/>
    </row>
    <row r="379" spans="1:7" x14ac:dyDescent="0.2">
      <c r="A379" s="33"/>
      <c r="B379" s="33"/>
      <c r="C379" s="33"/>
      <c r="D379" s="33"/>
      <c r="E379" s="33"/>
      <c r="F379" s="33"/>
      <c r="G379" s="33"/>
    </row>
    <row r="380" spans="1:7" x14ac:dyDescent="0.2">
      <c r="A380" s="33"/>
      <c r="B380" s="33"/>
      <c r="C380" s="33"/>
      <c r="D380" s="33"/>
      <c r="E380" s="33"/>
      <c r="F380" s="33"/>
      <c r="G380" s="33"/>
    </row>
    <row r="381" spans="1:7" x14ac:dyDescent="0.2">
      <c r="A381" s="33"/>
      <c r="B381" s="33"/>
      <c r="C381" s="33"/>
      <c r="D381" s="33"/>
      <c r="E381" s="33"/>
      <c r="F381" s="33"/>
      <c r="G381" s="33"/>
    </row>
    <row r="382" spans="1:7" x14ac:dyDescent="0.2">
      <c r="A382" s="33"/>
      <c r="B382" s="33"/>
      <c r="C382" s="33"/>
      <c r="D382" s="33"/>
      <c r="E382" s="33"/>
      <c r="F382" s="33"/>
      <c r="G382" s="33"/>
    </row>
    <row r="383" spans="1:7" x14ac:dyDescent="0.2">
      <c r="A383" s="33"/>
      <c r="B383" s="33"/>
      <c r="C383" s="33"/>
      <c r="D383" s="33"/>
      <c r="E383" s="33"/>
      <c r="F383" s="33"/>
      <c r="G383" s="33"/>
    </row>
    <row r="384" spans="1:7" x14ac:dyDescent="0.2">
      <c r="A384" s="33"/>
      <c r="B384" s="33"/>
      <c r="C384" s="33"/>
      <c r="D384" s="33"/>
      <c r="E384" s="33"/>
      <c r="F384" s="33"/>
      <c r="G384" s="33"/>
    </row>
    <row r="385" spans="1:7" x14ac:dyDescent="0.2">
      <c r="A385" s="33"/>
      <c r="B385" s="33"/>
      <c r="C385" s="33"/>
      <c r="D385" s="33"/>
      <c r="E385" s="33"/>
      <c r="F385" s="33"/>
      <c r="G385" s="33"/>
    </row>
    <row r="386" spans="1:7" x14ac:dyDescent="0.2">
      <c r="A386" s="33"/>
      <c r="B386" s="33"/>
      <c r="C386" s="33"/>
      <c r="D386" s="33"/>
      <c r="E386" s="33"/>
      <c r="F386" s="33"/>
      <c r="G386" s="33"/>
    </row>
    <row r="387" spans="1:7" x14ac:dyDescent="0.2">
      <c r="A387" s="33"/>
      <c r="B387" s="33"/>
      <c r="C387" s="33"/>
      <c r="D387" s="33"/>
      <c r="E387" s="33"/>
      <c r="F387" s="33"/>
      <c r="G387" s="33"/>
    </row>
    <row r="388" spans="1:7" x14ac:dyDescent="0.2">
      <c r="A388" s="33"/>
      <c r="B388" s="33"/>
      <c r="C388" s="33"/>
      <c r="D388" s="33"/>
      <c r="E388" s="33"/>
      <c r="F388" s="33"/>
      <c r="G388" s="33"/>
    </row>
    <row r="389" spans="1:7" x14ac:dyDescent="0.2">
      <c r="A389" s="33"/>
      <c r="B389" s="33"/>
      <c r="C389" s="33"/>
      <c r="D389" s="33"/>
      <c r="E389" s="33"/>
      <c r="F389" s="33"/>
      <c r="G389" s="33"/>
    </row>
    <row r="390" spans="1:7" x14ac:dyDescent="0.2">
      <c r="A390" s="33"/>
      <c r="B390" s="33"/>
      <c r="C390" s="33"/>
      <c r="D390" s="33"/>
      <c r="E390" s="33"/>
      <c r="F390" s="33"/>
      <c r="G390" s="33"/>
    </row>
    <row r="391" spans="1:7" x14ac:dyDescent="0.2">
      <c r="A391" s="33"/>
      <c r="B391" s="33"/>
      <c r="C391" s="33"/>
      <c r="D391" s="33"/>
      <c r="E391" s="33"/>
      <c r="F391" s="33"/>
      <c r="G391" s="33"/>
    </row>
    <row r="392" spans="1:7" x14ac:dyDescent="0.2">
      <c r="A392" s="33"/>
      <c r="B392" s="33"/>
      <c r="C392" s="33"/>
      <c r="D392" s="33"/>
      <c r="E392" s="33"/>
      <c r="F392" s="33"/>
      <c r="G392" s="33"/>
    </row>
    <row r="393" spans="1:7" x14ac:dyDescent="0.2">
      <c r="A393" s="33"/>
      <c r="B393" s="33"/>
      <c r="C393" s="33"/>
      <c r="D393" s="33"/>
      <c r="E393" s="33"/>
      <c r="F393" s="33"/>
      <c r="G393" s="33"/>
    </row>
    <row r="394" spans="1:7" x14ac:dyDescent="0.2">
      <c r="A394" s="33"/>
      <c r="B394" s="33"/>
      <c r="C394" s="33"/>
      <c r="D394" s="33"/>
      <c r="E394" s="33"/>
      <c r="F394" s="33"/>
      <c r="G394" s="33"/>
    </row>
    <row r="395" spans="1:7" x14ac:dyDescent="0.2">
      <c r="A395" s="33"/>
      <c r="B395" s="33"/>
      <c r="C395" s="33"/>
      <c r="D395" s="33"/>
      <c r="E395" s="33"/>
      <c r="F395" s="33"/>
      <c r="G395" s="33"/>
    </row>
    <row r="396" spans="1:7" x14ac:dyDescent="0.2">
      <c r="A396" s="33"/>
      <c r="B396" s="33"/>
      <c r="C396" s="33"/>
      <c r="D396" s="33"/>
      <c r="E396" s="33"/>
      <c r="F396" s="33"/>
      <c r="G396" s="33"/>
    </row>
    <row r="397" spans="1:7" x14ac:dyDescent="0.2">
      <c r="A397" s="33"/>
      <c r="B397" s="33"/>
      <c r="C397" s="33"/>
      <c r="D397" s="33"/>
      <c r="E397" s="33"/>
      <c r="F397" s="33"/>
      <c r="G397" s="33"/>
    </row>
    <row r="398" spans="1:7" x14ac:dyDescent="0.2">
      <c r="A398" s="33"/>
      <c r="B398" s="33"/>
      <c r="C398" s="33"/>
      <c r="D398" s="33"/>
      <c r="E398" s="33"/>
      <c r="F398" s="33"/>
      <c r="G398" s="33"/>
    </row>
    <row r="399" spans="1:7" x14ac:dyDescent="0.2">
      <c r="A399" s="33"/>
      <c r="B399" s="33"/>
      <c r="C399" s="33"/>
      <c r="D399" s="33"/>
      <c r="E399" s="33"/>
      <c r="F399" s="33"/>
      <c r="G399" s="33"/>
    </row>
    <row r="400" spans="1:7" x14ac:dyDescent="0.2">
      <c r="A400" s="33"/>
      <c r="B400" s="33"/>
      <c r="C400" s="33"/>
      <c r="D400" s="33"/>
      <c r="E400" s="33"/>
      <c r="F400" s="33"/>
      <c r="G400" s="33"/>
    </row>
    <row r="401" spans="1:7" x14ac:dyDescent="0.2">
      <c r="A401" s="33"/>
      <c r="B401" s="33"/>
      <c r="C401" s="33"/>
      <c r="D401" s="33"/>
      <c r="E401" s="33"/>
      <c r="F401" s="33"/>
      <c r="G401" s="33"/>
    </row>
    <row r="402" spans="1:7" x14ac:dyDescent="0.2">
      <c r="A402" s="33"/>
      <c r="B402" s="33"/>
      <c r="C402" s="33"/>
      <c r="D402" s="33"/>
      <c r="E402" s="33"/>
      <c r="F402" s="33"/>
      <c r="G402" s="33"/>
    </row>
    <row r="403" spans="1:7" x14ac:dyDescent="0.2">
      <c r="A403" s="33"/>
      <c r="B403" s="33"/>
      <c r="C403" s="33"/>
      <c r="D403" s="33"/>
      <c r="E403" s="33"/>
      <c r="F403" s="33"/>
      <c r="G403" s="33"/>
    </row>
    <row r="404" spans="1:7" x14ac:dyDescent="0.2">
      <c r="A404" s="33"/>
      <c r="B404" s="33"/>
      <c r="C404" s="33"/>
      <c r="D404" s="33"/>
      <c r="E404" s="33"/>
      <c r="F404" s="33"/>
      <c r="G404" s="33"/>
    </row>
    <row r="405" spans="1:7" x14ac:dyDescent="0.2">
      <c r="A405" s="33"/>
      <c r="B405" s="33"/>
      <c r="C405" s="33"/>
      <c r="D405" s="33"/>
      <c r="E405" s="33"/>
      <c r="F405" s="33"/>
      <c r="G405" s="33"/>
    </row>
    <row r="406" spans="1:7" x14ac:dyDescent="0.2">
      <c r="A406" s="33"/>
      <c r="B406" s="33"/>
      <c r="C406" s="33"/>
      <c r="D406" s="33"/>
      <c r="E406" s="33"/>
      <c r="F406" s="33"/>
      <c r="G406" s="33"/>
    </row>
    <row r="407" spans="1:7" x14ac:dyDescent="0.2">
      <c r="A407" s="33"/>
      <c r="B407" s="33"/>
      <c r="C407" s="33"/>
      <c r="D407" s="33"/>
      <c r="E407" s="33"/>
      <c r="F407" s="33"/>
      <c r="G407" s="33"/>
    </row>
    <row r="408" spans="1:7" x14ac:dyDescent="0.2">
      <c r="A408" s="33"/>
      <c r="B408" s="33"/>
      <c r="C408" s="33"/>
      <c r="D408" s="33"/>
      <c r="E408" s="33"/>
      <c r="F408" s="33"/>
      <c r="G408" s="33"/>
    </row>
    <row r="409" spans="1:7" x14ac:dyDescent="0.2">
      <c r="A409" s="33"/>
      <c r="B409" s="33"/>
      <c r="C409" s="33"/>
      <c r="D409" s="33"/>
      <c r="E409" s="33"/>
      <c r="F409" s="33"/>
      <c r="G409" s="33"/>
    </row>
    <row r="410" spans="1:7" x14ac:dyDescent="0.2">
      <c r="A410" s="33"/>
      <c r="B410" s="33"/>
      <c r="C410" s="33"/>
      <c r="D410" s="33"/>
      <c r="E410" s="33"/>
      <c r="F410" s="33"/>
      <c r="G410" s="33"/>
    </row>
    <row r="411" spans="1:7" x14ac:dyDescent="0.2">
      <c r="A411" s="33"/>
      <c r="B411" s="33"/>
      <c r="C411" s="33"/>
      <c r="D411" s="33"/>
      <c r="E411" s="33"/>
      <c r="F411" s="33"/>
      <c r="G411" s="33"/>
    </row>
    <row r="412" spans="1:7" x14ac:dyDescent="0.2">
      <c r="A412" s="33"/>
      <c r="B412" s="33"/>
      <c r="C412" s="33"/>
      <c r="D412" s="33"/>
      <c r="E412" s="33"/>
      <c r="F412" s="33"/>
      <c r="G412" s="33"/>
    </row>
    <row r="413" spans="1:7" x14ac:dyDescent="0.2">
      <c r="A413" s="33"/>
      <c r="B413" s="33"/>
      <c r="C413" s="33"/>
      <c r="D413" s="33"/>
      <c r="E413" s="33"/>
      <c r="F413" s="33"/>
      <c r="G413" s="33"/>
    </row>
    <row r="414" spans="1:7" x14ac:dyDescent="0.2">
      <c r="A414" s="33"/>
      <c r="B414" s="33"/>
      <c r="C414" s="33"/>
      <c r="D414" s="33"/>
      <c r="E414" s="33"/>
      <c r="F414" s="33"/>
      <c r="G414" s="33"/>
    </row>
    <row r="415" spans="1:7" x14ac:dyDescent="0.2">
      <c r="A415" s="33"/>
      <c r="B415" s="33"/>
      <c r="C415" s="33"/>
      <c r="D415" s="33"/>
      <c r="E415" s="33"/>
      <c r="F415" s="33"/>
      <c r="G415" s="33"/>
    </row>
    <row r="416" spans="1:7" x14ac:dyDescent="0.2">
      <c r="A416" s="33"/>
      <c r="B416" s="33"/>
      <c r="C416" s="33"/>
      <c r="D416" s="33"/>
      <c r="E416" s="33"/>
      <c r="F416" s="33"/>
      <c r="G416" s="33"/>
    </row>
    <row r="417" spans="1:7" x14ac:dyDescent="0.2">
      <c r="A417" s="33"/>
      <c r="B417" s="33"/>
      <c r="C417" s="33"/>
      <c r="D417" s="33"/>
      <c r="E417" s="33"/>
      <c r="F417" s="33"/>
      <c r="G417" s="33"/>
    </row>
    <row r="418" spans="1:7" x14ac:dyDescent="0.2">
      <c r="A418" s="33"/>
      <c r="B418" s="33"/>
      <c r="C418" s="33"/>
      <c r="D418" s="33"/>
      <c r="E418" s="33"/>
      <c r="F418" s="33"/>
      <c r="G418" s="33"/>
    </row>
    <row r="419" spans="1:7" x14ac:dyDescent="0.2">
      <c r="A419" s="33"/>
      <c r="B419" s="33"/>
      <c r="C419" s="33"/>
      <c r="D419" s="33"/>
      <c r="E419" s="33"/>
      <c r="F419" s="33"/>
      <c r="G419" s="33"/>
    </row>
    <row r="420" spans="1:7" x14ac:dyDescent="0.2">
      <c r="A420" s="33"/>
      <c r="B420" s="33"/>
      <c r="C420" s="33"/>
      <c r="D420" s="33"/>
      <c r="E420" s="33"/>
      <c r="F420" s="33"/>
      <c r="G420" s="33"/>
    </row>
    <row r="421" spans="1:7" x14ac:dyDescent="0.2">
      <c r="A421" s="33"/>
      <c r="B421" s="33"/>
      <c r="C421" s="33"/>
      <c r="D421" s="33"/>
      <c r="E421" s="33"/>
      <c r="F421" s="33"/>
      <c r="G421" s="33"/>
    </row>
    <row r="422" spans="1:7" x14ac:dyDescent="0.2">
      <c r="A422" s="33"/>
      <c r="B422" s="33"/>
      <c r="C422" s="33"/>
      <c r="D422" s="33"/>
      <c r="E422" s="33"/>
      <c r="F422" s="33"/>
      <c r="G422" s="33"/>
    </row>
    <row r="423" spans="1:7" x14ac:dyDescent="0.2">
      <c r="A423" s="33"/>
      <c r="B423" s="33"/>
      <c r="C423" s="33"/>
      <c r="D423" s="33"/>
      <c r="E423" s="33"/>
      <c r="F423" s="33"/>
      <c r="G423" s="33"/>
    </row>
    <row r="424" spans="1:7" x14ac:dyDescent="0.2">
      <c r="A424" s="33"/>
      <c r="B424" s="33"/>
      <c r="C424" s="33"/>
      <c r="D424" s="33"/>
      <c r="E424" s="33"/>
      <c r="F424" s="33"/>
      <c r="G424" s="33"/>
    </row>
    <row r="425" spans="1:7" x14ac:dyDescent="0.2">
      <c r="A425" s="33"/>
      <c r="B425" s="33"/>
      <c r="C425" s="33"/>
      <c r="D425" s="33"/>
      <c r="E425" s="33"/>
      <c r="F425" s="33"/>
      <c r="G425" s="33"/>
    </row>
    <row r="426" spans="1:7" x14ac:dyDescent="0.2">
      <c r="A426" s="33"/>
      <c r="B426" s="33"/>
      <c r="C426" s="33"/>
      <c r="D426" s="33"/>
      <c r="E426" s="33"/>
      <c r="F426" s="33"/>
      <c r="G426" s="33"/>
    </row>
    <row r="427" spans="1:7" x14ac:dyDescent="0.2">
      <c r="A427" s="33"/>
      <c r="B427" s="33"/>
      <c r="C427" s="33"/>
      <c r="D427" s="33"/>
      <c r="E427" s="33"/>
      <c r="F427" s="33"/>
      <c r="G427" s="33"/>
    </row>
    <row r="428" spans="1:7" x14ac:dyDescent="0.2">
      <c r="A428" s="33"/>
      <c r="B428" s="33"/>
      <c r="C428" s="33"/>
      <c r="D428" s="33"/>
      <c r="E428" s="33"/>
      <c r="F428" s="33"/>
      <c r="G428" s="33"/>
    </row>
    <row r="429" spans="1:7" x14ac:dyDescent="0.2">
      <c r="A429" s="33"/>
      <c r="B429" s="33"/>
      <c r="C429" s="33"/>
      <c r="D429" s="33"/>
      <c r="E429" s="33"/>
      <c r="F429" s="33"/>
      <c r="G429" s="33"/>
    </row>
    <row r="430" spans="1:7" x14ac:dyDescent="0.2">
      <c r="A430" s="33"/>
      <c r="B430" s="33"/>
      <c r="C430" s="33"/>
      <c r="D430" s="33"/>
      <c r="E430" s="33"/>
      <c r="F430" s="33"/>
      <c r="G430" s="33"/>
    </row>
    <row r="431" spans="1:7" x14ac:dyDescent="0.2">
      <c r="A431" s="33"/>
      <c r="B431" s="33"/>
      <c r="C431" s="33"/>
      <c r="D431" s="33"/>
      <c r="E431" s="33"/>
      <c r="F431" s="33"/>
      <c r="G431" s="33"/>
    </row>
    <row r="432" spans="1:7" x14ac:dyDescent="0.2">
      <c r="A432" s="33"/>
      <c r="B432" s="33"/>
      <c r="C432" s="33"/>
      <c r="D432" s="33"/>
      <c r="E432" s="33"/>
      <c r="F432" s="33"/>
      <c r="G432" s="33"/>
    </row>
    <row r="433" spans="1:7" x14ac:dyDescent="0.2">
      <c r="A433" s="33"/>
      <c r="B433" s="33"/>
      <c r="C433" s="33"/>
      <c r="D433" s="33"/>
      <c r="E433" s="33"/>
      <c r="F433" s="33"/>
      <c r="G433" s="33"/>
    </row>
    <row r="434" spans="1:7" x14ac:dyDescent="0.2">
      <c r="A434" s="33"/>
      <c r="B434" s="33"/>
      <c r="C434" s="33"/>
      <c r="D434" s="33"/>
      <c r="E434" s="33"/>
      <c r="F434" s="33"/>
      <c r="G434" s="33"/>
    </row>
    <row r="435" spans="1:7" x14ac:dyDescent="0.2">
      <c r="A435" s="33"/>
      <c r="B435" s="33"/>
      <c r="C435" s="33"/>
      <c r="D435" s="33"/>
      <c r="E435" s="33"/>
      <c r="F435" s="33"/>
      <c r="G435" s="33"/>
    </row>
    <row r="436" spans="1:7" x14ac:dyDescent="0.2">
      <c r="A436" s="33"/>
      <c r="B436" s="33"/>
      <c r="C436" s="33"/>
      <c r="D436" s="33"/>
      <c r="E436" s="33"/>
      <c r="F436" s="33"/>
      <c r="G436" s="33"/>
    </row>
    <row r="437" spans="1:7" x14ac:dyDescent="0.2">
      <c r="A437" s="33"/>
      <c r="B437" s="33"/>
      <c r="C437" s="33"/>
      <c r="D437" s="33"/>
      <c r="E437" s="33"/>
      <c r="F437" s="33"/>
      <c r="G437" s="33"/>
    </row>
    <row r="438" spans="1:7" x14ac:dyDescent="0.2">
      <c r="A438" s="33"/>
      <c r="B438" s="33"/>
      <c r="C438" s="33"/>
      <c r="D438" s="33"/>
      <c r="E438" s="33"/>
      <c r="F438" s="33"/>
      <c r="G438" s="33"/>
    </row>
    <row r="439" spans="1:7" x14ac:dyDescent="0.2">
      <c r="A439" s="33"/>
      <c r="B439" s="33"/>
      <c r="C439" s="33"/>
      <c r="D439" s="33"/>
      <c r="E439" s="33"/>
      <c r="F439" s="33"/>
      <c r="G439" s="33"/>
    </row>
    <row r="440" spans="1:7" x14ac:dyDescent="0.2">
      <c r="A440" s="33"/>
      <c r="B440" s="33"/>
      <c r="C440" s="33"/>
      <c r="D440" s="33"/>
      <c r="E440" s="33"/>
      <c r="F440" s="33"/>
      <c r="G440" s="33"/>
    </row>
    <row r="441" spans="1:7" x14ac:dyDescent="0.2">
      <c r="A441" s="33"/>
      <c r="B441" s="33"/>
      <c r="C441" s="33"/>
      <c r="D441" s="33"/>
      <c r="E441" s="33"/>
      <c r="F441" s="33"/>
      <c r="G441" s="33"/>
    </row>
    <row r="442" spans="1:7" x14ac:dyDescent="0.2">
      <c r="A442" s="33"/>
      <c r="B442" s="33"/>
      <c r="C442" s="33"/>
      <c r="D442" s="33"/>
      <c r="E442" s="33"/>
      <c r="F442" s="33"/>
      <c r="G442" s="33"/>
    </row>
    <row r="443" spans="1:7" x14ac:dyDescent="0.2">
      <c r="A443" s="33"/>
      <c r="B443" s="33"/>
      <c r="C443" s="33"/>
      <c r="D443" s="33"/>
      <c r="E443" s="33"/>
      <c r="F443" s="33"/>
      <c r="G443" s="33"/>
    </row>
    <row r="444" spans="1:7" x14ac:dyDescent="0.2">
      <c r="A444" s="33"/>
      <c r="B444" s="33"/>
      <c r="C444" s="33"/>
      <c r="D444" s="33"/>
      <c r="E444" s="33"/>
      <c r="F444" s="33"/>
      <c r="G444" s="33"/>
    </row>
    <row r="445" spans="1:7" x14ac:dyDescent="0.2">
      <c r="A445" s="33"/>
      <c r="B445" s="33"/>
      <c r="C445" s="33"/>
      <c r="D445" s="33"/>
      <c r="E445" s="33"/>
      <c r="F445" s="33"/>
      <c r="G445" s="33"/>
    </row>
    <row r="446" spans="1:7" x14ac:dyDescent="0.2">
      <c r="A446" s="33"/>
      <c r="B446" s="33"/>
      <c r="C446" s="33"/>
      <c r="D446" s="33"/>
      <c r="E446" s="33"/>
      <c r="F446" s="33"/>
      <c r="G446" s="33"/>
    </row>
    <row r="447" spans="1:7" x14ac:dyDescent="0.2">
      <c r="A447" s="33"/>
      <c r="B447" s="33"/>
      <c r="C447" s="33"/>
      <c r="D447" s="33"/>
      <c r="E447" s="33"/>
      <c r="F447" s="33"/>
      <c r="G447" s="33"/>
    </row>
    <row r="448" spans="1:7" x14ac:dyDescent="0.2">
      <c r="A448" s="33"/>
      <c r="B448" s="33"/>
      <c r="C448" s="33"/>
      <c r="D448" s="33"/>
      <c r="E448" s="33"/>
      <c r="F448" s="33"/>
      <c r="G448" s="33"/>
    </row>
    <row r="449" spans="1:7" x14ac:dyDescent="0.2">
      <c r="A449" s="33"/>
      <c r="B449" s="33"/>
      <c r="C449" s="33"/>
      <c r="D449" s="33"/>
      <c r="E449" s="33"/>
      <c r="F449" s="33"/>
      <c r="G449" s="33"/>
    </row>
    <row r="450" spans="1:7" x14ac:dyDescent="0.2">
      <c r="A450" s="33"/>
      <c r="B450" s="33"/>
      <c r="C450" s="33"/>
      <c r="D450" s="33"/>
      <c r="E450" s="33"/>
      <c r="F450" s="33"/>
      <c r="G450" s="33"/>
    </row>
    <row r="451" spans="1:7" x14ac:dyDescent="0.2">
      <c r="A451" s="33"/>
      <c r="B451" s="33"/>
      <c r="C451" s="33"/>
      <c r="D451" s="33"/>
      <c r="E451" s="33"/>
      <c r="F451" s="33"/>
      <c r="G451" s="33"/>
    </row>
    <row r="452" spans="1:7" x14ac:dyDescent="0.2">
      <c r="A452" s="33"/>
      <c r="B452" s="33"/>
      <c r="C452" s="33"/>
      <c r="D452" s="33"/>
      <c r="E452" s="33"/>
      <c r="F452" s="33"/>
      <c r="G452" s="33"/>
    </row>
    <row r="453" spans="1:7" x14ac:dyDescent="0.2">
      <c r="A453" s="33"/>
      <c r="B453" s="33"/>
      <c r="C453" s="33"/>
      <c r="D453" s="33"/>
      <c r="E453" s="33"/>
      <c r="F453" s="33"/>
      <c r="G453" s="33"/>
    </row>
    <row r="454" spans="1:7" x14ac:dyDescent="0.2">
      <c r="A454" s="33"/>
      <c r="B454" s="33"/>
      <c r="C454" s="33"/>
      <c r="D454" s="33"/>
      <c r="E454" s="33"/>
      <c r="F454" s="33"/>
      <c r="G454" s="33"/>
    </row>
    <row r="455" spans="1:7" x14ac:dyDescent="0.2">
      <c r="A455" s="33"/>
      <c r="B455" s="33"/>
      <c r="C455" s="33"/>
      <c r="D455" s="33"/>
      <c r="E455" s="33"/>
      <c r="F455" s="33"/>
      <c r="G455" s="33"/>
    </row>
    <row r="456" spans="1:7" x14ac:dyDescent="0.2">
      <c r="A456" s="33"/>
      <c r="B456" s="33"/>
      <c r="C456" s="33"/>
      <c r="D456" s="33"/>
      <c r="E456" s="33"/>
      <c r="F456" s="33"/>
      <c r="G456" s="33"/>
    </row>
    <row r="457" spans="1:7" x14ac:dyDescent="0.2">
      <c r="A457" s="33"/>
      <c r="B457" s="33"/>
      <c r="C457" s="33"/>
      <c r="D457" s="33"/>
      <c r="E457" s="33"/>
      <c r="F457" s="33"/>
      <c r="G457" s="33"/>
    </row>
    <row r="458" spans="1:7" x14ac:dyDescent="0.2">
      <c r="A458" s="33"/>
      <c r="B458" s="33"/>
      <c r="C458" s="33"/>
      <c r="D458" s="33"/>
      <c r="E458" s="33"/>
      <c r="F458" s="33"/>
      <c r="G458" s="33"/>
    </row>
    <row r="459" spans="1:7" x14ac:dyDescent="0.2">
      <c r="A459" s="33"/>
      <c r="B459" s="33"/>
      <c r="C459" s="33"/>
      <c r="D459" s="33"/>
      <c r="E459" s="33"/>
      <c r="F459" s="33"/>
      <c r="G459" s="33"/>
    </row>
    <row r="460" spans="1:7" x14ac:dyDescent="0.2">
      <c r="A460" s="33"/>
      <c r="B460" s="33"/>
      <c r="C460" s="33"/>
      <c r="D460" s="33"/>
      <c r="E460" s="33"/>
      <c r="F460" s="33"/>
      <c r="G460" s="33"/>
    </row>
    <row r="461" spans="1:7" x14ac:dyDescent="0.2">
      <c r="A461" s="33"/>
      <c r="B461" s="33"/>
      <c r="C461" s="33"/>
      <c r="D461" s="33"/>
      <c r="E461" s="33"/>
      <c r="F461" s="33"/>
      <c r="G461" s="33"/>
    </row>
    <row r="462" spans="1:7" x14ac:dyDescent="0.2">
      <c r="A462" s="33"/>
      <c r="B462" s="33"/>
      <c r="C462" s="33"/>
      <c r="D462" s="33"/>
      <c r="E462" s="33"/>
      <c r="F462" s="33"/>
      <c r="G462" s="33"/>
    </row>
    <row r="463" spans="1:7" x14ac:dyDescent="0.2">
      <c r="A463" s="33"/>
      <c r="B463" s="33"/>
      <c r="C463" s="33"/>
      <c r="D463" s="33"/>
      <c r="E463" s="33"/>
      <c r="F463" s="33"/>
      <c r="G463" s="33"/>
    </row>
    <row r="464" spans="1:7" x14ac:dyDescent="0.2">
      <c r="A464" s="33"/>
      <c r="B464" s="33"/>
      <c r="C464" s="33"/>
      <c r="D464" s="33"/>
      <c r="E464" s="33"/>
      <c r="F464" s="33"/>
      <c r="G464" s="33"/>
    </row>
    <row r="465" spans="1:7" x14ac:dyDescent="0.2">
      <c r="A465" s="33"/>
      <c r="B465" s="33"/>
      <c r="C465" s="33"/>
      <c r="D465" s="33"/>
      <c r="E465" s="33"/>
      <c r="F465" s="33"/>
      <c r="G465" s="33"/>
    </row>
    <row r="466" spans="1:7" x14ac:dyDescent="0.2">
      <c r="A466" s="33"/>
      <c r="B466" s="33"/>
      <c r="C466" s="33"/>
      <c r="D466" s="33"/>
      <c r="E466" s="33"/>
      <c r="F466" s="33"/>
      <c r="G466" s="33"/>
    </row>
    <row r="467" spans="1:7" x14ac:dyDescent="0.2">
      <c r="A467" s="33"/>
      <c r="B467" s="33"/>
      <c r="C467" s="33"/>
      <c r="D467" s="33"/>
      <c r="E467" s="33"/>
      <c r="F467" s="33"/>
      <c r="G467" s="33"/>
    </row>
    <row r="468" spans="1:7" x14ac:dyDescent="0.2">
      <c r="A468" s="33"/>
      <c r="B468" s="33"/>
      <c r="C468" s="33"/>
      <c r="D468" s="33"/>
      <c r="E468" s="33"/>
      <c r="F468" s="33"/>
      <c r="G468" s="33"/>
    </row>
    <row r="469" spans="1:7" x14ac:dyDescent="0.2">
      <c r="A469" s="33"/>
      <c r="B469" s="33"/>
      <c r="C469" s="33"/>
      <c r="D469" s="33"/>
      <c r="E469" s="33"/>
      <c r="F469" s="33"/>
      <c r="G469" s="33"/>
    </row>
    <row r="470" spans="1:7" x14ac:dyDescent="0.2">
      <c r="A470" s="33"/>
      <c r="B470" s="33"/>
      <c r="C470" s="33"/>
      <c r="D470" s="33"/>
      <c r="E470" s="33"/>
      <c r="F470" s="33"/>
      <c r="G470" s="33"/>
    </row>
    <row r="471" spans="1:7" x14ac:dyDescent="0.2">
      <c r="A471" s="33"/>
      <c r="B471" s="33"/>
      <c r="C471" s="33"/>
      <c r="D471" s="33"/>
      <c r="E471" s="33"/>
      <c r="F471" s="33"/>
      <c r="G471" s="33"/>
    </row>
    <row r="472" spans="1:7" x14ac:dyDescent="0.2">
      <c r="A472" s="33"/>
      <c r="B472" s="33"/>
      <c r="C472" s="33"/>
      <c r="D472" s="33"/>
      <c r="E472" s="33"/>
      <c r="F472" s="33"/>
      <c r="G472" s="33"/>
    </row>
    <row r="473" spans="1:7" x14ac:dyDescent="0.2">
      <c r="A473" s="33"/>
      <c r="B473" s="33"/>
      <c r="C473" s="33"/>
      <c r="D473" s="33"/>
      <c r="E473" s="33"/>
      <c r="F473" s="33"/>
      <c r="G473" s="33"/>
    </row>
    <row r="474" spans="1:7" x14ac:dyDescent="0.2">
      <c r="A474" s="33"/>
      <c r="B474" s="33"/>
      <c r="C474" s="33"/>
      <c r="D474" s="33"/>
      <c r="E474" s="33"/>
      <c r="F474" s="33"/>
      <c r="G474" s="33"/>
    </row>
    <row r="475" spans="1:7" x14ac:dyDescent="0.2">
      <c r="A475" s="33"/>
      <c r="B475" s="33"/>
      <c r="C475" s="33"/>
      <c r="D475" s="33"/>
      <c r="E475" s="33"/>
      <c r="F475" s="33"/>
      <c r="G475" s="33"/>
    </row>
    <row r="476" spans="1:7" x14ac:dyDescent="0.2">
      <c r="A476" s="33"/>
      <c r="B476" s="33"/>
      <c r="C476" s="33"/>
      <c r="D476" s="33"/>
      <c r="E476" s="33"/>
      <c r="F476" s="33"/>
      <c r="G476" s="33"/>
    </row>
    <row r="477" spans="1:7" x14ac:dyDescent="0.2">
      <c r="A477" s="33"/>
      <c r="B477" s="33"/>
      <c r="C477" s="33"/>
      <c r="D477" s="33"/>
      <c r="E477" s="33"/>
      <c r="F477" s="33"/>
      <c r="G477" s="33"/>
    </row>
    <row r="478" spans="1:7" x14ac:dyDescent="0.2">
      <c r="A478" s="33"/>
      <c r="B478" s="33"/>
      <c r="C478" s="33"/>
      <c r="D478" s="33"/>
      <c r="E478" s="33"/>
      <c r="F478" s="33"/>
      <c r="G478" s="33"/>
    </row>
    <row r="479" spans="1:7" x14ac:dyDescent="0.2">
      <c r="A479" s="33"/>
      <c r="B479" s="33"/>
      <c r="C479" s="33"/>
      <c r="D479" s="33"/>
      <c r="E479" s="33"/>
      <c r="F479" s="33"/>
      <c r="G479" s="33"/>
    </row>
    <row r="480" spans="1:7" x14ac:dyDescent="0.2">
      <c r="A480" s="33"/>
      <c r="B480" s="33"/>
      <c r="C480" s="33"/>
      <c r="D480" s="33"/>
      <c r="E480" s="33"/>
      <c r="F480" s="33"/>
      <c r="G480" s="33"/>
    </row>
    <row r="481" spans="1:7" x14ac:dyDescent="0.2">
      <c r="A481" s="33"/>
      <c r="B481" s="33"/>
      <c r="C481" s="33"/>
      <c r="D481" s="33"/>
      <c r="E481" s="33"/>
      <c r="F481" s="33"/>
      <c r="G481" s="33"/>
    </row>
    <row r="482" spans="1:7" x14ac:dyDescent="0.2">
      <c r="A482" s="33"/>
      <c r="B482" s="33"/>
      <c r="C482" s="33"/>
      <c r="D482" s="33"/>
      <c r="E482" s="33"/>
      <c r="F482" s="33"/>
      <c r="G482" s="33"/>
    </row>
    <row r="483" spans="1:7" x14ac:dyDescent="0.2">
      <c r="A483" s="33"/>
      <c r="B483" s="33"/>
      <c r="C483" s="33"/>
      <c r="D483" s="33"/>
      <c r="E483" s="33"/>
      <c r="F483" s="33"/>
      <c r="G483" s="33"/>
    </row>
    <row r="484" spans="1:7" x14ac:dyDescent="0.2">
      <c r="A484" s="33"/>
      <c r="B484" s="33"/>
      <c r="C484" s="33"/>
      <c r="D484" s="33"/>
      <c r="E484" s="33"/>
      <c r="F484" s="33"/>
      <c r="G484" s="33"/>
    </row>
    <row r="485" spans="1:7" x14ac:dyDescent="0.2">
      <c r="A485" s="33"/>
      <c r="B485" s="33"/>
      <c r="C485" s="33"/>
      <c r="D485" s="33"/>
      <c r="E485" s="33"/>
      <c r="F485" s="33"/>
      <c r="G485" s="33"/>
    </row>
    <row r="486" spans="1:7" x14ac:dyDescent="0.2">
      <c r="A486" s="33"/>
      <c r="B486" s="33"/>
      <c r="C486" s="33"/>
      <c r="D486" s="33"/>
      <c r="E486" s="33"/>
      <c r="F486" s="33"/>
      <c r="G486" s="33"/>
    </row>
    <row r="487" spans="1:7" x14ac:dyDescent="0.2">
      <c r="A487" s="33"/>
      <c r="B487" s="33"/>
      <c r="C487" s="33"/>
      <c r="D487" s="33"/>
      <c r="E487" s="33"/>
      <c r="F487" s="33"/>
      <c r="G487" s="33"/>
    </row>
    <row r="488" spans="1:7" x14ac:dyDescent="0.2">
      <c r="A488" s="33"/>
      <c r="B488" s="33"/>
      <c r="C488" s="33"/>
      <c r="D488" s="33"/>
      <c r="E488" s="33"/>
      <c r="F488" s="33"/>
      <c r="G488" s="33"/>
    </row>
    <row r="489" spans="1:7" x14ac:dyDescent="0.2">
      <c r="A489" s="33"/>
      <c r="B489" s="33"/>
      <c r="C489" s="33"/>
      <c r="D489" s="33"/>
      <c r="E489" s="33"/>
      <c r="F489" s="33"/>
      <c r="G489" s="33"/>
    </row>
    <row r="490" spans="1:7" x14ac:dyDescent="0.2">
      <c r="A490" s="33"/>
      <c r="B490" s="33"/>
      <c r="C490" s="33"/>
      <c r="D490" s="33"/>
      <c r="E490" s="33"/>
      <c r="F490" s="33"/>
      <c r="G490" s="33"/>
    </row>
    <row r="491" spans="1:7" x14ac:dyDescent="0.2">
      <c r="A491" s="33"/>
      <c r="B491" s="33"/>
      <c r="C491" s="33"/>
      <c r="D491" s="33"/>
      <c r="E491" s="33"/>
      <c r="F491" s="33"/>
      <c r="G491" s="33"/>
    </row>
    <row r="492" spans="1:7" x14ac:dyDescent="0.2">
      <c r="A492" s="33"/>
      <c r="B492" s="33"/>
      <c r="C492" s="33"/>
      <c r="D492" s="33"/>
      <c r="E492" s="33"/>
      <c r="F492" s="33"/>
      <c r="G492" s="33"/>
    </row>
    <row r="493" spans="1:7" x14ac:dyDescent="0.2">
      <c r="A493" s="33"/>
      <c r="B493" s="33"/>
      <c r="C493" s="33"/>
      <c r="D493" s="33"/>
      <c r="E493" s="33"/>
      <c r="F493" s="33"/>
      <c r="G493" s="33"/>
    </row>
    <row r="494" spans="1:7" x14ac:dyDescent="0.2">
      <c r="A494" s="33"/>
      <c r="B494" s="33"/>
      <c r="C494" s="33"/>
      <c r="D494" s="33"/>
      <c r="E494" s="33"/>
      <c r="F494" s="33"/>
      <c r="G494" s="33"/>
    </row>
    <row r="495" spans="1:7" x14ac:dyDescent="0.2">
      <c r="A495" s="33"/>
      <c r="B495" s="33"/>
      <c r="C495" s="33"/>
      <c r="D495" s="33"/>
      <c r="E495" s="33"/>
      <c r="F495" s="33"/>
      <c r="G495" s="33"/>
    </row>
    <row r="496" spans="1:7" x14ac:dyDescent="0.2">
      <c r="A496" s="33"/>
      <c r="B496" s="33"/>
      <c r="C496" s="33"/>
      <c r="D496" s="33"/>
      <c r="E496" s="33"/>
      <c r="F496" s="33"/>
      <c r="G496" s="33"/>
    </row>
    <row r="497" spans="1:7" x14ac:dyDescent="0.2">
      <c r="A497" s="33"/>
      <c r="B497" s="33"/>
      <c r="C497" s="33"/>
      <c r="D497" s="33"/>
      <c r="E497" s="33"/>
      <c r="F497" s="33"/>
      <c r="G497" s="33"/>
    </row>
    <row r="498" spans="1:7" x14ac:dyDescent="0.2">
      <c r="A498" s="33"/>
      <c r="B498" s="33"/>
      <c r="C498" s="33"/>
      <c r="D498" s="33"/>
      <c r="E498" s="33"/>
      <c r="F498" s="33"/>
      <c r="G498" s="33"/>
    </row>
    <row r="499" spans="1:7" x14ac:dyDescent="0.2">
      <c r="A499" s="33"/>
      <c r="B499" s="33"/>
      <c r="C499" s="33"/>
      <c r="D499" s="33"/>
      <c r="E499" s="33"/>
      <c r="F499" s="33"/>
      <c r="G499" s="33"/>
    </row>
    <row r="500" spans="1:7" x14ac:dyDescent="0.2">
      <c r="A500" s="33"/>
      <c r="B500" s="33"/>
      <c r="C500" s="33"/>
      <c r="D500" s="33"/>
      <c r="E500" s="33"/>
      <c r="F500" s="33"/>
      <c r="G500" s="33"/>
    </row>
    <row r="501" spans="1:7" x14ac:dyDescent="0.2">
      <c r="A501" s="33"/>
      <c r="B501" s="33"/>
      <c r="C501" s="33"/>
      <c r="D501" s="33"/>
      <c r="E501" s="33"/>
      <c r="F501" s="33"/>
      <c r="G501" s="33"/>
    </row>
    <row r="502" spans="1:7" x14ac:dyDescent="0.2">
      <c r="A502" s="33"/>
      <c r="B502" s="33"/>
      <c r="C502" s="33"/>
      <c r="D502" s="33"/>
      <c r="E502" s="33"/>
      <c r="F502" s="33"/>
      <c r="G502" s="33"/>
    </row>
    <row r="503" spans="1:7" x14ac:dyDescent="0.2">
      <c r="A503" s="33"/>
      <c r="B503" s="33"/>
      <c r="C503" s="33"/>
      <c r="D503" s="33"/>
      <c r="E503" s="33"/>
      <c r="F503" s="33"/>
      <c r="G503" s="33"/>
    </row>
    <row r="504" spans="1:7" x14ac:dyDescent="0.2">
      <c r="A504" s="33"/>
      <c r="B504" s="33"/>
      <c r="C504" s="33"/>
      <c r="D504" s="33"/>
      <c r="E504" s="33"/>
      <c r="F504" s="33"/>
      <c r="G504" s="33"/>
    </row>
    <row r="505" spans="1:7" x14ac:dyDescent="0.2">
      <c r="A505" s="33"/>
      <c r="B505" s="33"/>
      <c r="C505" s="33"/>
      <c r="D505" s="33"/>
      <c r="E505" s="33"/>
      <c r="F505" s="33"/>
      <c r="G505" s="33"/>
    </row>
    <row r="506" spans="1:7" x14ac:dyDescent="0.2">
      <c r="A506" s="33"/>
      <c r="B506" s="33"/>
      <c r="C506" s="33"/>
      <c r="D506" s="33"/>
      <c r="E506" s="33"/>
      <c r="F506" s="33"/>
      <c r="G506" s="33"/>
    </row>
    <row r="507" spans="1:7" x14ac:dyDescent="0.2">
      <c r="A507" s="33"/>
      <c r="B507" s="33"/>
      <c r="C507" s="33"/>
      <c r="D507" s="33"/>
      <c r="E507" s="33"/>
      <c r="F507" s="33"/>
      <c r="G507" s="33"/>
    </row>
    <row r="508" spans="1:7" x14ac:dyDescent="0.2">
      <c r="A508" s="33"/>
      <c r="B508" s="33"/>
      <c r="C508" s="33"/>
      <c r="D508" s="33"/>
      <c r="E508" s="33"/>
      <c r="F508" s="33"/>
      <c r="G508" s="33"/>
    </row>
    <row r="509" spans="1:7" x14ac:dyDescent="0.2">
      <c r="A509" s="33"/>
      <c r="B509" s="33"/>
      <c r="C509" s="33"/>
      <c r="D509" s="33"/>
      <c r="E509" s="33"/>
      <c r="F509" s="33"/>
      <c r="G509" s="33"/>
    </row>
    <row r="510" spans="1:7" x14ac:dyDescent="0.2">
      <c r="A510" s="33"/>
      <c r="B510" s="33"/>
      <c r="C510" s="33"/>
      <c r="D510" s="33"/>
      <c r="E510" s="33"/>
      <c r="F510" s="33"/>
      <c r="G510" s="33"/>
    </row>
    <row r="511" spans="1:7" x14ac:dyDescent="0.2">
      <c r="A511" s="33"/>
      <c r="B511" s="33"/>
      <c r="C511" s="33"/>
      <c r="D511" s="33"/>
      <c r="E511" s="33"/>
      <c r="F511" s="33"/>
      <c r="G511" s="33"/>
    </row>
    <row r="512" spans="1:7" x14ac:dyDescent="0.2">
      <c r="A512" s="33"/>
      <c r="B512" s="33"/>
      <c r="C512" s="33"/>
      <c r="D512" s="33"/>
      <c r="E512" s="33"/>
      <c r="F512" s="33"/>
      <c r="G512" s="33"/>
    </row>
    <row r="513" spans="1:7" x14ac:dyDescent="0.2">
      <c r="A513" s="33"/>
      <c r="B513" s="33"/>
      <c r="C513" s="33"/>
      <c r="D513" s="33"/>
      <c r="E513" s="33"/>
      <c r="F513" s="33"/>
      <c r="G513" s="33"/>
    </row>
    <row r="514" spans="1:7" x14ac:dyDescent="0.2">
      <c r="A514" s="33"/>
      <c r="B514" s="33"/>
      <c r="C514" s="33"/>
      <c r="D514" s="33"/>
      <c r="E514" s="33"/>
      <c r="F514" s="33"/>
      <c r="G514" s="33"/>
    </row>
    <row r="515" spans="1:7" x14ac:dyDescent="0.2">
      <c r="A515" s="33"/>
      <c r="B515" s="33"/>
      <c r="C515" s="33"/>
      <c r="D515" s="33"/>
      <c r="E515" s="33"/>
      <c r="F515" s="33"/>
      <c r="G515" s="33"/>
    </row>
    <row r="516" spans="1:7" x14ac:dyDescent="0.2">
      <c r="A516" s="33"/>
      <c r="B516" s="33"/>
      <c r="C516" s="33"/>
      <c r="D516" s="33"/>
      <c r="E516" s="33"/>
      <c r="F516" s="33"/>
      <c r="G516" s="33"/>
    </row>
    <row r="517" spans="1:7" x14ac:dyDescent="0.2">
      <c r="A517" s="33"/>
      <c r="B517" s="33"/>
      <c r="C517" s="33"/>
      <c r="D517" s="33"/>
      <c r="E517" s="33"/>
      <c r="F517" s="33"/>
      <c r="G517" s="33"/>
    </row>
    <row r="518" spans="1:7" x14ac:dyDescent="0.2">
      <c r="A518" s="33"/>
      <c r="B518" s="33"/>
      <c r="C518" s="33"/>
      <c r="D518" s="33"/>
      <c r="E518" s="33"/>
      <c r="F518" s="33"/>
      <c r="G518" s="33"/>
    </row>
    <row r="519" spans="1:7" x14ac:dyDescent="0.2">
      <c r="A519" s="33"/>
      <c r="B519" s="33"/>
      <c r="C519" s="33"/>
      <c r="D519" s="33"/>
      <c r="E519" s="33"/>
      <c r="F519" s="33"/>
      <c r="G519" s="33"/>
    </row>
    <row r="520" spans="1:7" x14ac:dyDescent="0.2">
      <c r="A520" s="33"/>
      <c r="B520" s="33"/>
      <c r="C520" s="33"/>
      <c r="D520" s="33"/>
      <c r="E520" s="33"/>
      <c r="F520" s="33"/>
      <c r="G520" s="33"/>
    </row>
    <row r="521" spans="1:7" x14ac:dyDescent="0.2">
      <c r="A521" s="33"/>
      <c r="B521" s="33"/>
      <c r="C521" s="33"/>
      <c r="D521" s="33"/>
      <c r="E521" s="33"/>
      <c r="F521" s="33"/>
      <c r="G521" s="33"/>
    </row>
    <row r="522" spans="1:7" x14ac:dyDescent="0.2">
      <c r="A522" s="33"/>
      <c r="B522" s="33"/>
      <c r="C522" s="33"/>
      <c r="D522" s="33"/>
      <c r="E522" s="33"/>
      <c r="F522" s="33"/>
      <c r="G522" s="33"/>
    </row>
    <row r="523" spans="1:7" x14ac:dyDescent="0.2">
      <c r="A523" s="33"/>
      <c r="B523" s="33"/>
      <c r="C523" s="33"/>
      <c r="D523" s="33"/>
      <c r="E523" s="33"/>
      <c r="F523" s="33"/>
      <c r="G523" s="33"/>
    </row>
    <row r="524" spans="1:7" x14ac:dyDescent="0.2">
      <c r="A524" s="33"/>
      <c r="B524" s="33"/>
      <c r="C524" s="33"/>
      <c r="D524" s="33"/>
      <c r="E524" s="33"/>
      <c r="F524" s="33"/>
      <c r="G524" s="33"/>
    </row>
    <row r="525" spans="1:7" x14ac:dyDescent="0.2">
      <c r="A525" s="33"/>
      <c r="B525" s="33"/>
      <c r="C525" s="33"/>
      <c r="D525" s="33"/>
      <c r="E525" s="33"/>
      <c r="F525" s="33"/>
      <c r="G525" s="33"/>
    </row>
    <row r="526" spans="1:7" x14ac:dyDescent="0.2">
      <c r="A526" s="33"/>
      <c r="B526" s="33"/>
      <c r="C526" s="33"/>
      <c r="D526" s="33"/>
      <c r="E526" s="33"/>
      <c r="F526" s="33"/>
      <c r="G526" s="33"/>
    </row>
    <row r="527" spans="1:7" x14ac:dyDescent="0.2">
      <c r="A527" s="33"/>
      <c r="B527" s="33"/>
      <c r="C527" s="33"/>
      <c r="D527" s="33"/>
      <c r="E527" s="33"/>
      <c r="F527" s="33"/>
      <c r="G527" s="33"/>
    </row>
    <row r="528" spans="1:7" x14ac:dyDescent="0.2">
      <c r="A528" s="33"/>
      <c r="B528" s="33"/>
      <c r="C528" s="33"/>
      <c r="D528" s="33"/>
      <c r="E528" s="33"/>
      <c r="F528" s="33"/>
      <c r="G528" s="33"/>
    </row>
    <row r="529" spans="1:7" x14ac:dyDescent="0.2">
      <c r="A529" s="33"/>
      <c r="B529" s="33"/>
      <c r="C529" s="33"/>
      <c r="D529" s="33"/>
      <c r="E529" s="33"/>
      <c r="F529" s="33"/>
      <c r="G529" s="33"/>
    </row>
    <row r="530" spans="1:7" x14ac:dyDescent="0.2">
      <c r="A530" s="33"/>
      <c r="B530" s="33"/>
      <c r="C530" s="33"/>
      <c r="D530" s="33"/>
      <c r="E530" s="33"/>
      <c r="F530" s="33"/>
      <c r="G530" s="33"/>
    </row>
    <row r="531" spans="1:7" x14ac:dyDescent="0.2">
      <c r="A531" s="33"/>
      <c r="B531" s="33"/>
      <c r="C531" s="33"/>
      <c r="D531" s="33"/>
      <c r="E531" s="33"/>
      <c r="F531" s="33"/>
      <c r="G531" s="33"/>
    </row>
    <row r="532" spans="1:7" x14ac:dyDescent="0.2">
      <c r="A532" s="33"/>
      <c r="B532" s="33"/>
      <c r="C532" s="33"/>
      <c r="D532" s="33"/>
      <c r="E532" s="33"/>
      <c r="F532" s="33"/>
      <c r="G532" s="33"/>
    </row>
    <row r="533" spans="1:7" x14ac:dyDescent="0.2">
      <c r="A533" s="33"/>
      <c r="B533" s="33"/>
      <c r="C533" s="33"/>
      <c r="D533" s="33"/>
      <c r="E533" s="33"/>
      <c r="F533" s="33"/>
      <c r="G533" s="33"/>
    </row>
    <row r="534" spans="1:7" x14ac:dyDescent="0.2">
      <c r="A534" s="33"/>
      <c r="B534" s="33"/>
      <c r="C534" s="33"/>
      <c r="D534" s="33"/>
      <c r="E534" s="33"/>
      <c r="F534" s="33"/>
      <c r="G534" s="33"/>
    </row>
    <row r="535" spans="1:7" x14ac:dyDescent="0.2">
      <c r="A535" s="33"/>
      <c r="B535" s="33"/>
      <c r="C535" s="33"/>
      <c r="D535" s="33"/>
      <c r="E535" s="33"/>
      <c r="F535" s="33"/>
      <c r="G535" s="33"/>
    </row>
    <row r="536" spans="1:7" x14ac:dyDescent="0.2">
      <c r="A536" s="33"/>
      <c r="B536" s="33"/>
      <c r="C536" s="33"/>
      <c r="D536" s="33"/>
      <c r="E536" s="33"/>
      <c r="F536" s="33"/>
      <c r="G536" s="33"/>
    </row>
    <row r="537" spans="1:7" x14ac:dyDescent="0.2">
      <c r="A537" s="33"/>
      <c r="B537" s="33"/>
      <c r="C537" s="33"/>
      <c r="D537" s="33"/>
      <c r="E537" s="33"/>
      <c r="F537" s="33"/>
      <c r="G537" s="33"/>
    </row>
    <row r="538" spans="1:7" x14ac:dyDescent="0.2">
      <c r="A538" s="33"/>
      <c r="B538" s="33"/>
      <c r="C538" s="33"/>
      <c r="D538" s="33"/>
      <c r="E538" s="33"/>
      <c r="F538" s="33"/>
      <c r="G538" s="33"/>
    </row>
    <row r="539" spans="1:7" x14ac:dyDescent="0.2">
      <c r="A539" s="33"/>
      <c r="B539" s="33"/>
      <c r="C539" s="33"/>
      <c r="D539" s="33"/>
      <c r="E539" s="33"/>
      <c r="F539" s="33"/>
      <c r="G539" s="33"/>
    </row>
    <row r="540" spans="1:7" x14ac:dyDescent="0.2">
      <c r="A540" s="33"/>
      <c r="B540" s="33"/>
      <c r="C540" s="33"/>
      <c r="D540" s="33"/>
      <c r="E540" s="33"/>
      <c r="F540" s="33"/>
      <c r="G540" s="33"/>
    </row>
    <row r="541" spans="1:7" x14ac:dyDescent="0.2">
      <c r="A541" s="33"/>
      <c r="B541" s="33"/>
      <c r="C541" s="33"/>
      <c r="D541" s="33"/>
      <c r="E541" s="33"/>
      <c r="F541" s="33"/>
      <c r="G541" s="33"/>
    </row>
    <row r="542" spans="1:7" x14ac:dyDescent="0.2">
      <c r="A542" s="33"/>
      <c r="B542" s="33"/>
      <c r="C542" s="33"/>
      <c r="D542" s="33"/>
      <c r="E542" s="33"/>
      <c r="F542" s="33"/>
      <c r="G542" s="33"/>
    </row>
    <row r="543" spans="1:7" x14ac:dyDescent="0.2">
      <c r="A543" s="33"/>
      <c r="B543" s="33"/>
      <c r="C543" s="33"/>
      <c r="D543" s="33"/>
      <c r="E543" s="33"/>
      <c r="F543" s="33"/>
      <c r="G543" s="33"/>
    </row>
    <row r="544" spans="1:7" x14ac:dyDescent="0.2">
      <c r="A544" s="33"/>
      <c r="B544" s="33"/>
      <c r="C544" s="33"/>
      <c r="D544" s="33"/>
      <c r="E544" s="33"/>
      <c r="F544" s="33"/>
      <c r="G544" s="33"/>
    </row>
    <row r="545" spans="1:7" x14ac:dyDescent="0.2">
      <c r="A545" s="33"/>
      <c r="B545" s="33"/>
      <c r="C545" s="33"/>
      <c r="D545" s="33"/>
      <c r="E545" s="33"/>
      <c r="F545" s="33"/>
      <c r="G545" s="33"/>
    </row>
    <row r="546" spans="1:7" x14ac:dyDescent="0.2">
      <c r="A546" s="33"/>
      <c r="B546" s="33"/>
      <c r="C546" s="33"/>
      <c r="D546" s="33"/>
      <c r="E546" s="33"/>
      <c r="F546" s="33"/>
      <c r="G546" s="33"/>
    </row>
    <row r="547" spans="1:7" x14ac:dyDescent="0.2">
      <c r="A547" s="33"/>
      <c r="B547" s="33"/>
      <c r="C547" s="33"/>
      <c r="D547" s="33"/>
      <c r="E547" s="33"/>
      <c r="F547" s="33"/>
      <c r="G547" s="33"/>
    </row>
    <row r="548" spans="1:7" x14ac:dyDescent="0.2">
      <c r="A548" s="33"/>
      <c r="B548" s="33"/>
      <c r="C548" s="33"/>
      <c r="D548" s="33"/>
      <c r="E548" s="33"/>
      <c r="F548" s="33"/>
      <c r="G548" s="33"/>
    </row>
    <row r="549" spans="1:7" x14ac:dyDescent="0.2">
      <c r="A549" s="33"/>
      <c r="B549" s="33"/>
      <c r="C549" s="33"/>
      <c r="D549" s="33"/>
      <c r="E549" s="33"/>
      <c r="F549" s="33"/>
      <c r="G549" s="33"/>
    </row>
    <row r="550" spans="1:7" x14ac:dyDescent="0.2">
      <c r="A550" s="33"/>
      <c r="B550" s="33"/>
      <c r="C550" s="33"/>
      <c r="D550" s="33"/>
      <c r="E550" s="33"/>
      <c r="F550" s="33"/>
      <c r="G550" s="33"/>
    </row>
    <row r="551" spans="1:7" x14ac:dyDescent="0.2">
      <c r="A551" s="33"/>
      <c r="B551" s="33"/>
      <c r="C551" s="33"/>
      <c r="D551" s="33"/>
      <c r="E551" s="33"/>
      <c r="F551" s="33"/>
      <c r="G551" s="33"/>
    </row>
    <row r="552" spans="1:7" x14ac:dyDescent="0.2">
      <c r="A552" s="33"/>
      <c r="B552" s="33"/>
      <c r="C552" s="33"/>
      <c r="D552" s="33"/>
      <c r="E552" s="33"/>
      <c r="F552" s="33"/>
      <c r="G552" s="33"/>
    </row>
    <row r="553" spans="1:7" x14ac:dyDescent="0.2">
      <c r="A553" s="33"/>
      <c r="B553" s="33"/>
      <c r="C553" s="33"/>
      <c r="D553" s="33"/>
      <c r="E553" s="33"/>
      <c r="F553" s="33"/>
      <c r="G553" s="33"/>
    </row>
    <row r="554" spans="1:7" x14ac:dyDescent="0.2">
      <c r="A554" s="33"/>
      <c r="B554" s="33"/>
      <c r="C554" s="33"/>
      <c r="D554" s="33"/>
      <c r="E554" s="33"/>
      <c r="F554" s="33"/>
      <c r="G554" s="33"/>
    </row>
    <row r="555" spans="1:7" x14ac:dyDescent="0.2">
      <c r="A555" s="33"/>
      <c r="B555" s="33"/>
      <c r="C555" s="33"/>
      <c r="D555" s="33"/>
      <c r="E555" s="33"/>
      <c r="F555" s="33"/>
      <c r="G555" s="33"/>
    </row>
    <row r="556" spans="1:7" x14ac:dyDescent="0.2">
      <c r="A556" s="33"/>
      <c r="B556" s="33"/>
      <c r="C556" s="33"/>
      <c r="D556" s="33"/>
      <c r="E556" s="33"/>
      <c r="F556" s="33"/>
      <c r="G556" s="33"/>
    </row>
    <row r="557" spans="1:7" x14ac:dyDescent="0.2">
      <c r="A557" s="33"/>
      <c r="B557" s="33"/>
      <c r="C557" s="33"/>
      <c r="D557" s="33"/>
      <c r="E557" s="33"/>
      <c r="F557" s="33"/>
      <c r="G557" s="33"/>
    </row>
    <row r="558" spans="1:7" x14ac:dyDescent="0.2">
      <c r="A558" s="33"/>
      <c r="B558" s="33"/>
      <c r="C558" s="33"/>
      <c r="D558" s="33"/>
      <c r="E558" s="33"/>
      <c r="F558" s="33"/>
      <c r="G558" s="33"/>
    </row>
    <row r="559" spans="1:7" x14ac:dyDescent="0.2">
      <c r="A559" s="33"/>
      <c r="B559" s="33"/>
      <c r="C559" s="33"/>
      <c r="D559" s="33"/>
      <c r="E559" s="33"/>
      <c r="F559" s="33"/>
      <c r="G559" s="33"/>
    </row>
    <row r="560" spans="1:7" x14ac:dyDescent="0.2">
      <c r="A560" s="33"/>
      <c r="B560" s="33"/>
      <c r="C560" s="33"/>
      <c r="D560" s="33"/>
      <c r="E560" s="33"/>
      <c r="F560" s="33"/>
      <c r="G560" s="33"/>
    </row>
    <row r="561" spans="1:7" x14ac:dyDescent="0.2">
      <c r="A561" s="33"/>
      <c r="B561" s="33"/>
      <c r="C561" s="33"/>
      <c r="D561" s="33"/>
      <c r="E561" s="33"/>
      <c r="F561" s="33"/>
      <c r="G561" s="33"/>
    </row>
    <row r="562" spans="1:7" x14ac:dyDescent="0.2">
      <c r="A562" s="33"/>
      <c r="B562" s="33"/>
      <c r="C562" s="33"/>
      <c r="D562" s="33"/>
      <c r="E562" s="33"/>
      <c r="F562" s="33"/>
      <c r="G562" s="33"/>
    </row>
    <row r="563" spans="1:7" x14ac:dyDescent="0.2">
      <c r="A563" s="33"/>
      <c r="B563" s="33"/>
      <c r="C563" s="33"/>
      <c r="D563" s="33"/>
      <c r="E563" s="33"/>
      <c r="F563" s="33"/>
      <c r="G563" s="33"/>
    </row>
    <row r="564" spans="1:7" x14ac:dyDescent="0.2">
      <c r="A564" s="33"/>
      <c r="B564" s="33"/>
      <c r="C564" s="33"/>
      <c r="D564" s="33"/>
      <c r="E564" s="33"/>
      <c r="F564" s="33"/>
      <c r="G564" s="33"/>
    </row>
    <row r="565" spans="1:7" x14ac:dyDescent="0.2">
      <c r="A565" s="33"/>
      <c r="B565" s="33"/>
      <c r="C565" s="33"/>
      <c r="D565" s="33"/>
      <c r="E565" s="33"/>
      <c r="F565" s="33"/>
      <c r="G565" s="33"/>
    </row>
    <row r="566" spans="1:7" x14ac:dyDescent="0.2">
      <c r="A566" s="33"/>
      <c r="B566" s="33"/>
      <c r="C566" s="33"/>
      <c r="D566" s="33"/>
      <c r="E566" s="33"/>
      <c r="F566" s="33"/>
      <c r="G566" s="33"/>
    </row>
    <row r="567" spans="1:7" x14ac:dyDescent="0.2">
      <c r="A567" s="33"/>
      <c r="B567" s="33"/>
      <c r="C567" s="33"/>
      <c r="D567" s="33"/>
      <c r="E567" s="33"/>
      <c r="F567" s="33"/>
      <c r="G567" s="33"/>
    </row>
    <row r="568" spans="1:7" x14ac:dyDescent="0.2">
      <c r="A568" s="33"/>
      <c r="B568" s="33"/>
      <c r="C568" s="33"/>
      <c r="D568" s="33"/>
      <c r="E568" s="33"/>
      <c r="F568" s="33"/>
      <c r="G568" s="33"/>
    </row>
    <row r="569" spans="1:7" x14ac:dyDescent="0.2">
      <c r="A569" s="33"/>
      <c r="B569" s="33"/>
      <c r="C569" s="33"/>
      <c r="D569" s="33"/>
      <c r="E569" s="33"/>
      <c r="F569" s="33"/>
      <c r="G569" s="33"/>
    </row>
    <row r="570" spans="1:7" x14ac:dyDescent="0.2">
      <c r="A570" s="33"/>
      <c r="B570" s="33"/>
      <c r="C570" s="33"/>
      <c r="D570" s="33"/>
      <c r="E570" s="33"/>
      <c r="F570" s="33"/>
      <c r="G570" s="33"/>
    </row>
    <row r="571" spans="1:7" x14ac:dyDescent="0.2">
      <c r="A571" s="33"/>
      <c r="B571" s="33"/>
      <c r="C571" s="33"/>
      <c r="D571" s="33"/>
      <c r="E571" s="33"/>
      <c r="F571" s="33"/>
      <c r="G571" s="33"/>
    </row>
    <row r="572" spans="1:7" x14ac:dyDescent="0.2">
      <c r="A572" s="33"/>
      <c r="B572" s="33"/>
      <c r="C572" s="33"/>
      <c r="D572" s="33"/>
      <c r="E572" s="33"/>
      <c r="F572" s="33"/>
      <c r="G572" s="33"/>
    </row>
    <row r="573" spans="1:7" x14ac:dyDescent="0.2">
      <c r="A573" s="33"/>
      <c r="B573" s="33"/>
      <c r="C573" s="33"/>
      <c r="D573" s="33"/>
      <c r="E573" s="33"/>
      <c r="F573" s="33"/>
      <c r="G573" s="33"/>
    </row>
    <row r="574" spans="1:7" x14ac:dyDescent="0.2">
      <c r="A574" s="33"/>
      <c r="B574" s="33"/>
      <c r="C574" s="33"/>
      <c r="D574" s="33"/>
      <c r="E574" s="33"/>
      <c r="F574" s="33"/>
      <c r="G574" s="33"/>
    </row>
    <row r="575" spans="1:7" x14ac:dyDescent="0.2">
      <c r="A575" s="33"/>
      <c r="B575" s="33"/>
      <c r="C575" s="33"/>
      <c r="D575" s="33"/>
      <c r="E575" s="33"/>
      <c r="F575" s="33"/>
      <c r="G575" s="33"/>
    </row>
    <row r="576" spans="1:7" x14ac:dyDescent="0.2">
      <c r="A576" s="33"/>
      <c r="B576" s="33"/>
      <c r="C576" s="33"/>
      <c r="D576" s="33"/>
      <c r="E576" s="33"/>
      <c r="F576" s="33"/>
      <c r="G576" s="33"/>
    </row>
    <row r="577" spans="1:7" x14ac:dyDescent="0.2">
      <c r="A577" s="33"/>
      <c r="B577" s="33"/>
      <c r="C577" s="33"/>
      <c r="D577" s="33"/>
      <c r="E577" s="33"/>
      <c r="F577" s="33"/>
      <c r="G577" s="33"/>
    </row>
    <row r="578" spans="1:7" x14ac:dyDescent="0.2">
      <c r="A578" s="33"/>
      <c r="B578" s="33"/>
      <c r="C578" s="33"/>
      <c r="D578" s="33"/>
      <c r="E578" s="33"/>
      <c r="F578" s="33"/>
      <c r="G578" s="33"/>
    </row>
    <row r="579" spans="1:7" x14ac:dyDescent="0.2">
      <c r="A579" s="33"/>
      <c r="B579" s="33"/>
      <c r="C579" s="33"/>
      <c r="D579" s="33"/>
      <c r="E579" s="33"/>
      <c r="F579" s="33"/>
      <c r="G579" s="33"/>
    </row>
    <row r="580" spans="1:7" x14ac:dyDescent="0.2">
      <c r="A580" s="33"/>
      <c r="B580" s="33"/>
      <c r="C580" s="33"/>
      <c r="D580" s="33"/>
      <c r="E580" s="33"/>
      <c r="F580" s="33"/>
      <c r="G580" s="33"/>
    </row>
    <row r="581" spans="1:7" x14ac:dyDescent="0.2">
      <c r="A581" s="33"/>
      <c r="B581" s="33"/>
      <c r="C581" s="33"/>
      <c r="D581" s="33"/>
      <c r="E581" s="33"/>
      <c r="F581" s="33"/>
      <c r="G581" s="33"/>
    </row>
    <row r="582" spans="1:7" x14ac:dyDescent="0.2">
      <c r="A582" s="33"/>
      <c r="B582" s="33"/>
      <c r="C582" s="33"/>
      <c r="D582" s="33"/>
      <c r="E582" s="33"/>
      <c r="F582" s="33"/>
      <c r="G582" s="33"/>
    </row>
    <row r="583" spans="1:7" x14ac:dyDescent="0.2">
      <c r="A583" s="33"/>
      <c r="B583" s="33"/>
      <c r="C583" s="33"/>
      <c r="D583" s="33"/>
      <c r="E583" s="33"/>
      <c r="F583" s="33"/>
      <c r="G583" s="33"/>
    </row>
    <row r="584" spans="1:7" x14ac:dyDescent="0.2">
      <c r="A584" s="33"/>
      <c r="B584" s="33"/>
      <c r="C584" s="33"/>
      <c r="D584" s="33"/>
      <c r="E584" s="33"/>
      <c r="F584" s="33"/>
      <c r="G584" s="33"/>
    </row>
    <row r="585" spans="1:7" x14ac:dyDescent="0.2">
      <c r="A585" s="33"/>
      <c r="B585" s="33"/>
      <c r="C585" s="33"/>
      <c r="D585" s="33"/>
      <c r="E585" s="33"/>
      <c r="F585" s="33"/>
      <c r="G585" s="33"/>
    </row>
    <row r="586" spans="1:7" x14ac:dyDescent="0.2">
      <c r="A586" s="33"/>
      <c r="B586" s="33"/>
      <c r="C586" s="33"/>
      <c r="D586" s="33"/>
      <c r="E586" s="33"/>
      <c r="F586" s="33"/>
      <c r="G586" s="33"/>
    </row>
    <row r="587" spans="1:7" x14ac:dyDescent="0.2">
      <c r="A587" s="33"/>
      <c r="B587" s="33"/>
      <c r="C587" s="33"/>
      <c r="D587" s="33"/>
      <c r="E587" s="33"/>
      <c r="F587" s="33"/>
      <c r="G587" s="33"/>
    </row>
    <row r="588" spans="1:7" x14ac:dyDescent="0.2">
      <c r="A588" s="33"/>
      <c r="B588" s="33"/>
      <c r="C588" s="33"/>
      <c r="D588" s="33"/>
      <c r="E588" s="33"/>
      <c r="F588" s="33"/>
      <c r="G588" s="33"/>
    </row>
    <row r="589" spans="1:7" x14ac:dyDescent="0.2">
      <c r="A589" s="33"/>
      <c r="B589" s="33"/>
      <c r="C589" s="33"/>
      <c r="D589" s="33"/>
      <c r="E589" s="33"/>
      <c r="F589" s="33"/>
      <c r="G589" s="33"/>
    </row>
    <row r="590" spans="1:7" x14ac:dyDescent="0.2">
      <c r="A590" s="33"/>
      <c r="B590" s="33"/>
      <c r="C590" s="33"/>
      <c r="D590" s="33"/>
      <c r="E590" s="33"/>
      <c r="F590" s="33"/>
      <c r="G590" s="33"/>
    </row>
    <row r="591" spans="1:7" x14ac:dyDescent="0.2">
      <c r="A591" s="33"/>
      <c r="B591" s="33"/>
      <c r="C591" s="33"/>
      <c r="D591" s="33"/>
      <c r="E591" s="33"/>
      <c r="F591" s="33"/>
      <c r="G591" s="33"/>
    </row>
    <row r="592" spans="1:7" x14ac:dyDescent="0.2">
      <c r="A592" s="33"/>
      <c r="B592" s="33"/>
      <c r="C592" s="33"/>
      <c r="D592" s="33"/>
      <c r="E592" s="33"/>
      <c r="F592" s="33"/>
      <c r="G592" s="33"/>
    </row>
    <row r="593" spans="1:7" x14ac:dyDescent="0.2">
      <c r="A593" s="33"/>
      <c r="B593" s="33"/>
      <c r="C593" s="33"/>
      <c r="D593" s="33"/>
      <c r="E593" s="33"/>
      <c r="F593" s="33"/>
      <c r="G593" s="33"/>
    </row>
    <row r="594" spans="1:7" x14ac:dyDescent="0.2">
      <c r="A594" s="33"/>
      <c r="B594" s="33"/>
      <c r="C594" s="33"/>
      <c r="D594" s="33"/>
      <c r="E594" s="33"/>
      <c r="F594" s="33"/>
      <c r="G594" s="33"/>
    </row>
    <row r="595" spans="1:7" x14ac:dyDescent="0.2">
      <c r="A595" s="33"/>
      <c r="B595" s="33"/>
      <c r="C595" s="33"/>
      <c r="D595" s="33"/>
      <c r="E595" s="33"/>
      <c r="F595" s="33"/>
      <c r="G595" s="33"/>
    </row>
    <row r="596" spans="1:7" x14ac:dyDescent="0.2">
      <c r="A596" s="33"/>
      <c r="B596" s="33"/>
      <c r="C596" s="33"/>
      <c r="D596" s="33"/>
      <c r="E596" s="33"/>
      <c r="F596" s="33"/>
      <c r="G596" s="33"/>
    </row>
    <row r="597" spans="1:7" x14ac:dyDescent="0.2">
      <c r="A597" s="33"/>
      <c r="B597" s="33"/>
      <c r="C597" s="33"/>
      <c r="D597" s="33"/>
      <c r="E597" s="33"/>
      <c r="F597" s="33"/>
      <c r="G597" s="33"/>
    </row>
    <row r="598" spans="1:7" x14ac:dyDescent="0.2">
      <c r="A598" s="33"/>
      <c r="B598" s="33"/>
      <c r="C598" s="33"/>
      <c r="D598" s="33"/>
      <c r="E598" s="33"/>
      <c r="F598" s="33"/>
      <c r="G598" s="33"/>
    </row>
    <row r="599" spans="1:7" x14ac:dyDescent="0.2">
      <c r="A599" s="33"/>
      <c r="B599" s="33"/>
      <c r="C599" s="33"/>
      <c r="D599" s="33"/>
      <c r="E599" s="33"/>
      <c r="F599" s="33"/>
      <c r="G599" s="33"/>
    </row>
    <row r="600" spans="1:7" x14ac:dyDescent="0.2">
      <c r="A600" s="33"/>
      <c r="B600" s="33"/>
      <c r="C600" s="33"/>
      <c r="D600" s="33"/>
      <c r="E600" s="33"/>
      <c r="F600" s="33"/>
      <c r="G600" s="33"/>
    </row>
    <row r="601" spans="1:7" x14ac:dyDescent="0.2">
      <c r="A601" s="33"/>
      <c r="B601" s="33"/>
      <c r="C601" s="33"/>
      <c r="D601" s="33"/>
      <c r="E601" s="33"/>
      <c r="F601" s="33"/>
      <c r="G601" s="33"/>
    </row>
    <row r="602" spans="1:7" x14ac:dyDescent="0.2">
      <c r="A602" s="33"/>
      <c r="B602" s="33"/>
      <c r="C602" s="33"/>
      <c r="D602" s="33"/>
      <c r="E602" s="33"/>
      <c r="F602" s="33"/>
      <c r="G602" s="33"/>
    </row>
    <row r="603" spans="1:7" x14ac:dyDescent="0.2">
      <c r="A603" s="33"/>
      <c r="B603" s="33"/>
      <c r="C603" s="33"/>
      <c r="D603" s="33"/>
      <c r="E603" s="33"/>
      <c r="F603" s="33"/>
      <c r="G603" s="33"/>
    </row>
    <row r="604" spans="1:7" x14ac:dyDescent="0.2">
      <c r="A604" s="33"/>
      <c r="B604" s="33"/>
      <c r="C604" s="33"/>
      <c r="D604" s="33"/>
      <c r="E604" s="33"/>
      <c r="F604" s="33"/>
      <c r="G604" s="33"/>
    </row>
    <row r="605" spans="1:7" x14ac:dyDescent="0.2">
      <c r="A605" s="33"/>
      <c r="B605" s="33"/>
      <c r="C605" s="33"/>
      <c r="D605" s="33"/>
      <c r="E605" s="33"/>
      <c r="F605" s="33"/>
      <c r="G605" s="33"/>
    </row>
    <row r="606" spans="1:7" x14ac:dyDescent="0.2">
      <c r="A606" s="33"/>
      <c r="B606" s="33"/>
      <c r="C606" s="33"/>
      <c r="D606" s="33"/>
      <c r="E606" s="33"/>
      <c r="F606" s="33"/>
      <c r="G606" s="33"/>
    </row>
    <row r="607" spans="1:7" x14ac:dyDescent="0.2">
      <c r="A607" s="33"/>
      <c r="B607" s="33"/>
      <c r="C607" s="33"/>
      <c r="D607" s="33"/>
      <c r="E607" s="33"/>
      <c r="F607" s="33"/>
      <c r="G607" s="33"/>
    </row>
    <row r="608" spans="1:7" x14ac:dyDescent="0.2">
      <c r="A608" s="33"/>
      <c r="B608" s="33"/>
      <c r="C608" s="33"/>
      <c r="D608" s="33"/>
      <c r="E608" s="33"/>
      <c r="F608" s="33"/>
      <c r="G608" s="33"/>
    </row>
    <row r="609" spans="1:7" x14ac:dyDescent="0.2">
      <c r="A609" s="33"/>
      <c r="B609" s="33"/>
      <c r="C609" s="33"/>
      <c r="D609" s="33"/>
      <c r="E609" s="33"/>
      <c r="F609" s="33"/>
      <c r="G609" s="33"/>
    </row>
    <row r="610" spans="1:7" x14ac:dyDescent="0.2">
      <c r="A610" s="33"/>
      <c r="B610" s="33"/>
      <c r="C610" s="33"/>
      <c r="D610" s="33"/>
      <c r="E610" s="33"/>
      <c r="F610" s="33"/>
      <c r="G610" s="33"/>
    </row>
    <row r="611" spans="1:7" x14ac:dyDescent="0.2">
      <c r="A611" s="33"/>
      <c r="B611" s="33"/>
      <c r="C611" s="33"/>
      <c r="D611" s="33"/>
      <c r="E611" s="33"/>
      <c r="F611" s="33"/>
      <c r="G611" s="33"/>
    </row>
    <row r="612" spans="1:7" x14ac:dyDescent="0.2">
      <c r="A612" s="33"/>
      <c r="B612" s="33"/>
      <c r="C612" s="33"/>
      <c r="D612" s="33"/>
      <c r="E612" s="33"/>
      <c r="F612" s="33"/>
      <c r="G612" s="33"/>
    </row>
    <row r="613" spans="1:7" x14ac:dyDescent="0.2">
      <c r="A613" s="33"/>
      <c r="B613" s="33"/>
      <c r="C613" s="33"/>
      <c r="D613" s="33"/>
      <c r="E613" s="33"/>
      <c r="F613" s="33"/>
      <c r="G613" s="33"/>
    </row>
    <row r="614" spans="1:7" x14ac:dyDescent="0.2">
      <c r="A614" s="33"/>
      <c r="B614" s="33"/>
      <c r="C614" s="33"/>
      <c r="D614" s="33"/>
      <c r="E614" s="33"/>
      <c r="F614" s="33"/>
      <c r="G614" s="33"/>
    </row>
    <row r="615" spans="1:7" x14ac:dyDescent="0.2">
      <c r="A615" s="33"/>
      <c r="B615" s="33"/>
      <c r="C615" s="33"/>
      <c r="D615" s="33"/>
      <c r="E615" s="33"/>
      <c r="F615" s="33"/>
      <c r="G615" s="33"/>
    </row>
    <row r="616" spans="1:7" x14ac:dyDescent="0.2">
      <c r="A616" s="33"/>
      <c r="B616" s="33"/>
      <c r="C616" s="33"/>
      <c r="D616" s="33"/>
      <c r="E616" s="33"/>
      <c r="F616" s="33"/>
      <c r="G616" s="33"/>
    </row>
    <row r="617" spans="1:7" x14ac:dyDescent="0.2">
      <c r="A617" s="33"/>
      <c r="B617" s="33"/>
      <c r="C617" s="33"/>
      <c r="D617" s="33"/>
      <c r="E617" s="33"/>
      <c r="F617" s="33"/>
      <c r="G617" s="33"/>
    </row>
    <row r="618" spans="1:7" x14ac:dyDescent="0.2">
      <c r="A618" s="33"/>
      <c r="B618" s="33"/>
      <c r="C618" s="33"/>
      <c r="D618" s="33"/>
      <c r="E618" s="33"/>
      <c r="F618" s="33"/>
      <c r="G618" s="33"/>
    </row>
    <row r="619" spans="1:7" x14ac:dyDescent="0.2">
      <c r="A619" s="33"/>
      <c r="B619" s="33"/>
      <c r="C619" s="33"/>
      <c r="D619" s="33"/>
      <c r="E619" s="33"/>
      <c r="F619" s="33"/>
      <c r="G619" s="33"/>
    </row>
    <row r="620" spans="1:7" x14ac:dyDescent="0.2">
      <c r="A620" s="33"/>
      <c r="B620" s="33"/>
      <c r="C620" s="33"/>
      <c r="D620" s="33"/>
      <c r="E620" s="33"/>
      <c r="F620" s="33"/>
      <c r="G620" s="33"/>
    </row>
    <row r="621" spans="1:7" x14ac:dyDescent="0.2">
      <c r="A621" s="33"/>
      <c r="B621" s="33"/>
      <c r="C621" s="33"/>
      <c r="D621" s="33"/>
      <c r="E621" s="33"/>
      <c r="F621" s="33"/>
      <c r="G621" s="33"/>
    </row>
    <row r="622" spans="1:7" x14ac:dyDescent="0.2">
      <c r="A622" s="33"/>
      <c r="B622" s="33"/>
      <c r="C622" s="33"/>
      <c r="D622" s="33"/>
      <c r="E622" s="33"/>
      <c r="F622" s="33"/>
      <c r="G622" s="33"/>
    </row>
    <row r="623" spans="1:7" x14ac:dyDescent="0.2">
      <c r="A623" s="33"/>
      <c r="B623" s="33"/>
      <c r="C623" s="33"/>
      <c r="D623" s="33"/>
      <c r="E623" s="33"/>
      <c r="F623" s="33"/>
      <c r="G623" s="33"/>
    </row>
    <row r="624" spans="1:7" x14ac:dyDescent="0.2">
      <c r="A624" s="33"/>
      <c r="B624" s="33"/>
      <c r="C624" s="33"/>
      <c r="D624" s="33"/>
      <c r="E624" s="33"/>
      <c r="F624" s="33"/>
      <c r="G624" s="33"/>
    </row>
    <row r="625" spans="1:7" x14ac:dyDescent="0.2">
      <c r="A625" s="33"/>
      <c r="B625" s="33"/>
      <c r="C625" s="33"/>
      <c r="D625" s="33"/>
      <c r="E625" s="33"/>
      <c r="F625" s="33"/>
      <c r="G625" s="33"/>
    </row>
    <row r="626" spans="1:7" x14ac:dyDescent="0.2">
      <c r="A626" s="33"/>
      <c r="B626" s="33"/>
      <c r="C626" s="33"/>
      <c r="D626" s="33"/>
      <c r="E626" s="33"/>
      <c r="F626" s="33"/>
      <c r="G626" s="33"/>
    </row>
    <row r="627" spans="1:7" x14ac:dyDescent="0.2">
      <c r="A627" s="33"/>
      <c r="B627" s="33"/>
      <c r="C627" s="33"/>
      <c r="D627" s="33"/>
      <c r="E627" s="33"/>
      <c r="F627" s="33"/>
      <c r="G627" s="33"/>
    </row>
    <row r="628" spans="1:7" x14ac:dyDescent="0.2">
      <c r="A628" s="33"/>
      <c r="B628" s="33"/>
      <c r="C628" s="33"/>
      <c r="D628" s="33"/>
      <c r="E628" s="33"/>
      <c r="F628" s="33"/>
      <c r="G628" s="33"/>
    </row>
    <row r="629" spans="1:7" x14ac:dyDescent="0.2">
      <c r="A629" s="33"/>
      <c r="B629" s="33"/>
      <c r="C629" s="33"/>
      <c r="D629" s="33"/>
      <c r="E629" s="33"/>
      <c r="F629" s="33"/>
      <c r="G629" s="33"/>
    </row>
    <row r="630" spans="1:7" x14ac:dyDescent="0.2">
      <c r="A630" s="33"/>
      <c r="B630" s="33"/>
      <c r="C630" s="33"/>
      <c r="D630" s="33"/>
      <c r="E630" s="33"/>
      <c r="F630" s="33"/>
      <c r="G630" s="33"/>
    </row>
    <row r="631" spans="1:7" x14ac:dyDescent="0.2">
      <c r="A631" s="33"/>
      <c r="B631" s="33"/>
      <c r="C631" s="33"/>
      <c r="D631" s="33"/>
      <c r="E631" s="33"/>
      <c r="F631" s="33"/>
      <c r="G631" s="33"/>
    </row>
    <row r="632" spans="1:7" x14ac:dyDescent="0.2">
      <c r="A632" s="33"/>
      <c r="B632" s="33"/>
      <c r="C632" s="33"/>
      <c r="D632" s="33"/>
      <c r="E632" s="33"/>
      <c r="F632" s="33"/>
      <c r="G632" s="33"/>
    </row>
    <row r="633" spans="1:7" x14ac:dyDescent="0.2">
      <c r="A633" s="33"/>
      <c r="B633" s="33"/>
      <c r="C633" s="33"/>
      <c r="D633" s="33"/>
      <c r="E633" s="33"/>
      <c r="F633" s="33"/>
      <c r="G633" s="33"/>
    </row>
    <row r="634" spans="1:7" x14ac:dyDescent="0.2">
      <c r="A634" s="33"/>
      <c r="B634" s="33"/>
      <c r="C634" s="33"/>
      <c r="D634" s="33"/>
      <c r="E634" s="33"/>
      <c r="F634" s="33"/>
      <c r="G634" s="33"/>
    </row>
    <row r="635" spans="1:7" x14ac:dyDescent="0.2">
      <c r="A635" s="33"/>
      <c r="B635" s="33"/>
      <c r="C635" s="33"/>
      <c r="D635" s="33"/>
      <c r="E635" s="33"/>
      <c r="F635" s="33"/>
      <c r="G635" s="33"/>
    </row>
    <row r="636" spans="1:7" x14ac:dyDescent="0.2">
      <c r="A636" s="33"/>
      <c r="B636" s="33"/>
      <c r="C636" s="33"/>
      <c r="D636" s="33"/>
      <c r="E636" s="33"/>
      <c r="F636" s="33"/>
      <c r="G636" s="33"/>
    </row>
    <row r="637" spans="1:7" x14ac:dyDescent="0.2">
      <c r="A637" s="33"/>
      <c r="B637" s="33"/>
      <c r="C637" s="33"/>
      <c r="D637" s="33"/>
      <c r="E637" s="33"/>
      <c r="F637" s="33"/>
      <c r="G637" s="33"/>
    </row>
    <row r="638" spans="1:7" x14ac:dyDescent="0.2">
      <c r="A638" s="33"/>
      <c r="B638" s="33"/>
      <c r="C638" s="33"/>
      <c r="D638" s="33"/>
      <c r="E638" s="33"/>
      <c r="F638" s="33"/>
      <c r="G638" s="33"/>
    </row>
    <row r="639" spans="1:7" x14ac:dyDescent="0.2">
      <c r="A639" s="33"/>
      <c r="B639" s="33"/>
      <c r="C639" s="33"/>
      <c r="D639" s="33"/>
      <c r="E639" s="33"/>
      <c r="F639" s="33"/>
      <c r="G639" s="33"/>
    </row>
    <row r="640" spans="1:7" x14ac:dyDescent="0.2">
      <c r="A640" s="33"/>
      <c r="B640" s="33"/>
      <c r="C640" s="33"/>
      <c r="D640" s="33"/>
      <c r="E640" s="33"/>
      <c r="F640" s="33"/>
      <c r="G640" s="33"/>
    </row>
    <row r="641" spans="1:7" x14ac:dyDescent="0.2">
      <c r="A641" s="33"/>
      <c r="B641" s="33"/>
      <c r="C641" s="33"/>
      <c r="D641" s="33"/>
      <c r="E641" s="33"/>
      <c r="F641" s="33"/>
      <c r="G641" s="33"/>
    </row>
    <row r="642" spans="1:7" x14ac:dyDescent="0.2">
      <c r="A642" s="33"/>
      <c r="B642" s="33"/>
      <c r="C642" s="33"/>
      <c r="D642" s="33"/>
      <c r="E642" s="33"/>
      <c r="F642" s="33"/>
      <c r="G642" s="33"/>
    </row>
    <row r="643" spans="1:7" x14ac:dyDescent="0.2">
      <c r="A643" s="33"/>
      <c r="B643" s="33"/>
      <c r="C643" s="33"/>
      <c r="D643" s="33"/>
      <c r="E643" s="33"/>
      <c r="F643" s="33"/>
      <c r="G643" s="33"/>
    </row>
    <row r="644" spans="1:7" x14ac:dyDescent="0.2">
      <c r="A644" s="33"/>
      <c r="B644" s="33"/>
      <c r="C644" s="33"/>
      <c r="D644" s="33"/>
      <c r="E644" s="33"/>
      <c r="F644" s="33"/>
      <c r="G644" s="33"/>
    </row>
    <row r="645" spans="1:7" x14ac:dyDescent="0.2">
      <c r="A645" s="33"/>
      <c r="B645" s="33"/>
      <c r="C645" s="33"/>
      <c r="D645" s="33"/>
      <c r="E645" s="33"/>
      <c r="F645" s="33"/>
      <c r="G645" s="33"/>
    </row>
    <row r="646" spans="1:7" x14ac:dyDescent="0.2">
      <c r="A646" s="33"/>
      <c r="B646" s="33"/>
      <c r="C646" s="33"/>
      <c r="D646" s="33"/>
      <c r="E646" s="33"/>
      <c r="F646" s="33"/>
      <c r="G646" s="33"/>
    </row>
    <row r="647" spans="1:7" x14ac:dyDescent="0.2">
      <c r="A647" s="33"/>
      <c r="B647" s="33"/>
      <c r="C647" s="33"/>
      <c r="D647" s="33"/>
      <c r="E647" s="33"/>
      <c r="F647" s="33"/>
      <c r="G647" s="33"/>
    </row>
    <row r="648" spans="1:7" x14ac:dyDescent="0.2">
      <c r="A648" s="33"/>
      <c r="B648" s="33"/>
      <c r="C648" s="33"/>
      <c r="D648" s="33"/>
      <c r="E648" s="33"/>
      <c r="F648" s="33"/>
      <c r="G648" s="33"/>
    </row>
    <row r="649" spans="1:7" x14ac:dyDescent="0.2">
      <c r="A649" s="33"/>
      <c r="B649" s="33"/>
      <c r="C649" s="33"/>
      <c r="D649" s="33"/>
      <c r="E649" s="33"/>
      <c r="F649" s="33"/>
      <c r="G649" s="33"/>
    </row>
    <row r="650" spans="1:7" x14ac:dyDescent="0.2">
      <c r="A650" s="33"/>
      <c r="B650" s="33"/>
      <c r="C650" s="33"/>
      <c r="D650" s="33"/>
      <c r="E650" s="33"/>
      <c r="F650" s="33"/>
      <c r="G650" s="33"/>
    </row>
    <row r="651" spans="1:7" x14ac:dyDescent="0.2">
      <c r="A651" s="33"/>
      <c r="B651" s="33"/>
      <c r="C651" s="33"/>
      <c r="D651" s="33"/>
      <c r="E651" s="33"/>
      <c r="F651" s="33"/>
      <c r="G651" s="33"/>
    </row>
    <row r="652" spans="1:7" x14ac:dyDescent="0.2">
      <c r="A652" s="33"/>
      <c r="B652" s="33"/>
      <c r="C652" s="33"/>
      <c r="D652" s="33"/>
      <c r="E652" s="33"/>
      <c r="F652" s="33"/>
      <c r="G652" s="33"/>
    </row>
    <row r="653" spans="1:7" x14ac:dyDescent="0.2">
      <c r="A653" s="33"/>
      <c r="B653" s="33"/>
      <c r="C653" s="33"/>
      <c r="D653" s="33"/>
      <c r="E653" s="33"/>
      <c r="F653" s="33"/>
      <c r="G653" s="33"/>
    </row>
    <row r="654" spans="1:7" x14ac:dyDescent="0.2">
      <c r="A654" s="33"/>
      <c r="B654" s="33"/>
      <c r="C654" s="33"/>
      <c r="D654" s="33"/>
      <c r="E654" s="33"/>
      <c r="F654" s="33"/>
      <c r="G654" s="33"/>
    </row>
    <row r="655" spans="1:7" x14ac:dyDescent="0.2">
      <c r="A655" s="33"/>
      <c r="B655" s="33"/>
      <c r="C655" s="33"/>
      <c r="D655" s="33"/>
      <c r="E655" s="33"/>
      <c r="F655" s="33"/>
      <c r="G655" s="33"/>
    </row>
    <row r="656" spans="1:7" x14ac:dyDescent="0.2">
      <c r="A656" s="33"/>
      <c r="B656" s="33"/>
      <c r="C656" s="33"/>
      <c r="D656" s="33"/>
      <c r="E656" s="33"/>
      <c r="F656" s="33"/>
      <c r="G656" s="33"/>
    </row>
    <row r="657" spans="1:7" x14ac:dyDescent="0.2">
      <c r="A657" s="33"/>
      <c r="B657" s="33"/>
      <c r="C657" s="33"/>
      <c r="D657" s="33"/>
      <c r="E657" s="33"/>
      <c r="F657" s="33"/>
      <c r="G657" s="33"/>
    </row>
    <row r="658" spans="1:7" x14ac:dyDescent="0.2">
      <c r="A658" s="33"/>
      <c r="B658" s="33"/>
      <c r="C658" s="33"/>
      <c r="D658" s="33"/>
      <c r="E658" s="33"/>
      <c r="F658" s="33"/>
      <c r="G658" s="33"/>
    </row>
    <row r="659" spans="1:7" x14ac:dyDescent="0.2">
      <c r="A659" s="33"/>
      <c r="B659" s="33"/>
      <c r="C659" s="33"/>
      <c r="D659" s="33"/>
      <c r="E659" s="33"/>
      <c r="F659" s="33"/>
      <c r="G659" s="33"/>
    </row>
    <row r="660" spans="1:7" x14ac:dyDescent="0.2">
      <c r="A660" s="33"/>
      <c r="B660" s="33"/>
      <c r="C660" s="33"/>
      <c r="D660" s="33"/>
      <c r="E660" s="33"/>
      <c r="F660" s="33"/>
      <c r="G660" s="33"/>
    </row>
    <row r="661" spans="1:7" x14ac:dyDescent="0.2">
      <c r="A661" s="33"/>
      <c r="B661" s="33"/>
      <c r="C661" s="33"/>
      <c r="D661" s="33"/>
      <c r="E661" s="33"/>
      <c r="F661" s="33"/>
      <c r="G661" s="33"/>
    </row>
    <row r="662" spans="1:7" x14ac:dyDescent="0.2">
      <c r="A662" s="33"/>
      <c r="B662" s="33"/>
      <c r="C662" s="33"/>
      <c r="D662" s="33"/>
      <c r="E662" s="33"/>
      <c r="F662" s="33"/>
      <c r="G662" s="33"/>
    </row>
    <row r="663" spans="1:7" x14ac:dyDescent="0.2">
      <c r="A663" s="33"/>
      <c r="B663" s="33"/>
      <c r="C663" s="33"/>
      <c r="D663" s="33"/>
      <c r="E663" s="33"/>
      <c r="F663" s="33"/>
      <c r="G663" s="33"/>
    </row>
    <row r="664" spans="1:7" x14ac:dyDescent="0.2">
      <c r="A664" s="33"/>
      <c r="B664" s="33"/>
      <c r="C664" s="33"/>
      <c r="D664" s="33"/>
      <c r="E664" s="33"/>
      <c r="F664" s="33"/>
      <c r="G664" s="33"/>
    </row>
    <row r="665" spans="1:7" x14ac:dyDescent="0.2">
      <c r="A665" s="33"/>
      <c r="B665" s="33"/>
      <c r="C665" s="33"/>
      <c r="D665" s="33"/>
      <c r="E665" s="33"/>
      <c r="F665" s="33"/>
      <c r="G665" s="33"/>
    </row>
    <row r="666" spans="1:7" x14ac:dyDescent="0.2">
      <c r="A666" s="33"/>
      <c r="B666" s="33"/>
      <c r="C666" s="33"/>
      <c r="D666" s="33"/>
      <c r="E666" s="33"/>
      <c r="F666" s="33"/>
      <c r="G666" s="33"/>
    </row>
    <row r="667" spans="1:7" x14ac:dyDescent="0.2">
      <c r="A667" s="33"/>
      <c r="B667" s="33"/>
      <c r="C667" s="33"/>
      <c r="D667" s="33"/>
      <c r="E667" s="33"/>
      <c r="F667" s="33"/>
      <c r="G667" s="33"/>
    </row>
    <row r="668" spans="1:7" x14ac:dyDescent="0.2">
      <c r="A668" s="33"/>
      <c r="B668" s="33"/>
      <c r="C668" s="33"/>
      <c r="D668" s="33"/>
      <c r="E668" s="33"/>
      <c r="F668" s="33"/>
      <c r="G668" s="33"/>
    </row>
    <row r="669" spans="1:7" x14ac:dyDescent="0.2">
      <c r="A669" s="33"/>
      <c r="B669" s="33"/>
      <c r="C669" s="33"/>
      <c r="D669" s="33"/>
      <c r="E669" s="33"/>
      <c r="F669" s="33"/>
      <c r="G669" s="33"/>
    </row>
    <row r="670" spans="1:7" x14ac:dyDescent="0.2">
      <c r="A670" s="33"/>
      <c r="B670" s="33"/>
      <c r="C670" s="33"/>
      <c r="D670" s="33"/>
      <c r="E670" s="33"/>
      <c r="F670" s="33"/>
      <c r="G670" s="33"/>
    </row>
    <row r="671" spans="1:7" x14ac:dyDescent="0.2">
      <c r="A671" s="33"/>
      <c r="B671" s="33"/>
      <c r="C671" s="33"/>
      <c r="D671" s="33"/>
      <c r="E671" s="33"/>
      <c r="F671" s="33"/>
      <c r="G671" s="33"/>
    </row>
    <row r="672" spans="1:7" x14ac:dyDescent="0.2">
      <c r="A672" s="33"/>
      <c r="B672" s="33"/>
      <c r="C672" s="33"/>
      <c r="D672" s="33"/>
      <c r="E672" s="33"/>
      <c r="F672" s="33"/>
      <c r="G672" s="33"/>
    </row>
    <row r="673" spans="1:7" x14ac:dyDescent="0.2">
      <c r="A673" s="33"/>
      <c r="B673" s="33"/>
      <c r="C673" s="33"/>
      <c r="D673" s="33"/>
      <c r="E673" s="33"/>
      <c r="F673" s="33"/>
      <c r="G673" s="33"/>
    </row>
    <row r="674" spans="1:7" x14ac:dyDescent="0.2">
      <c r="A674" s="33"/>
      <c r="B674" s="33"/>
      <c r="C674" s="33"/>
      <c r="D674" s="33"/>
      <c r="E674" s="33"/>
      <c r="F674" s="33"/>
      <c r="G674" s="33"/>
    </row>
    <row r="675" spans="1:7" x14ac:dyDescent="0.2">
      <c r="A675" s="33"/>
      <c r="B675" s="33"/>
      <c r="C675" s="33"/>
      <c r="D675" s="33"/>
      <c r="E675" s="33"/>
      <c r="F675" s="33"/>
      <c r="G675" s="33"/>
    </row>
    <row r="676" spans="1:7" x14ac:dyDescent="0.2">
      <c r="A676" s="33"/>
      <c r="B676" s="33"/>
      <c r="C676" s="33"/>
      <c r="D676" s="33"/>
      <c r="E676" s="33"/>
      <c r="F676" s="33"/>
      <c r="G676" s="33"/>
    </row>
    <row r="677" spans="1:7" x14ac:dyDescent="0.2">
      <c r="A677" s="33"/>
      <c r="B677" s="33"/>
      <c r="C677" s="33"/>
      <c r="D677" s="33"/>
      <c r="E677" s="33"/>
      <c r="F677" s="33"/>
      <c r="G677" s="33"/>
    </row>
    <row r="678" spans="1:7" x14ac:dyDescent="0.2">
      <c r="A678" s="33"/>
      <c r="B678" s="33"/>
      <c r="C678" s="33"/>
      <c r="D678" s="33"/>
      <c r="E678" s="33"/>
      <c r="F678" s="33"/>
      <c r="G678" s="33"/>
    </row>
    <row r="679" spans="1:7" x14ac:dyDescent="0.2">
      <c r="A679" s="33"/>
      <c r="B679" s="33"/>
      <c r="C679" s="33"/>
      <c r="D679" s="33"/>
      <c r="E679" s="33"/>
      <c r="F679" s="33"/>
      <c r="G679" s="33"/>
    </row>
    <row r="680" spans="1:7" x14ac:dyDescent="0.2">
      <c r="A680" s="33"/>
      <c r="B680" s="33"/>
      <c r="C680" s="33"/>
      <c r="D680" s="33"/>
      <c r="E680" s="33"/>
      <c r="F680" s="33"/>
      <c r="G680" s="33"/>
    </row>
    <row r="681" spans="1:7" x14ac:dyDescent="0.2">
      <c r="A681" s="33"/>
      <c r="B681" s="33"/>
      <c r="C681" s="33"/>
      <c r="D681" s="33"/>
      <c r="E681" s="33"/>
      <c r="F681" s="33"/>
      <c r="G681" s="33"/>
    </row>
    <row r="682" spans="1:7" x14ac:dyDescent="0.2">
      <c r="A682" s="33"/>
      <c r="B682" s="33"/>
      <c r="C682" s="33"/>
      <c r="D682" s="33"/>
      <c r="E682" s="33"/>
      <c r="F682" s="33"/>
      <c r="G682" s="33"/>
    </row>
    <row r="683" spans="1:7" x14ac:dyDescent="0.2">
      <c r="A683" s="33"/>
      <c r="B683" s="33"/>
      <c r="C683" s="33"/>
      <c r="D683" s="33"/>
      <c r="E683" s="33"/>
      <c r="F683" s="33"/>
      <c r="G683" s="33"/>
    </row>
    <row r="684" spans="1:7" x14ac:dyDescent="0.2">
      <c r="A684" s="33"/>
      <c r="B684" s="33"/>
      <c r="C684" s="33"/>
      <c r="D684" s="33"/>
      <c r="E684" s="33"/>
      <c r="F684" s="33"/>
      <c r="G684" s="33"/>
    </row>
    <row r="685" spans="1:7" x14ac:dyDescent="0.2">
      <c r="A685" s="33"/>
      <c r="B685" s="33"/>
      <c r="C685" s="33"/>
      <c r="D685" s="33"/>
      <c r="E685" s="33"/>
      <c r="F685" s="33"/>
      <c r="G685" s="33"/>
    </row>
    <row r="686" spans="1:7" x14ac:dyDescent="0.2">
      <c r="A686" s="33"/>
      <c r="B686" s="33"/>
      <c r="C686" s="33"/>
      <c r="D686" s="33"/>
      <c r="E686" s="33"/>
      <c r="F686" s="33"/>
      <c r="G686" s="33"/>
    </row>
    <row r="687" spans="1:7" x14ac:dyDescent="0.2">
      <c r="A687" s="33"/>
      <c r="B687" s="33"/>
      <c r="C687" s="33"/>
      <c r="D687" s="33"/>
      <c r="E687" s="33"/>
      <c r="F687" s="33"/>
      <c r="G687" s="33"/>
    </row>
    <row r="688" spans="1:7" x14ac:dyDescent="0.2">
      <c r="A688" s="33"/>
      <c r="B688" s="33"/>
      <c r="C688" s="33"/>
      <c r="D688" s="33"/>
      <c r="E688" s="33"/>
      <c r="F688" s="33"/>
      <c r="G688" s="33"/>
    </row>
    <row r="689" spans="1:7" x14ac:dyDescent="0.2">
      <c r="A689" s="33"/>
      <c r="B689" s="33"/>
      <c r="C689" s="33"/>
      <c r="D689" s="33"/>
      <c r="E689" s="33"/>
      <c r="F689" s="33"/>
      <c r="G689" s="33"/>
    </row>
    <row r="690" spans="1:7" x14ac:dyDescent="0.2">
      <c r="A690" s="33"/>
      <c r="B690" s="33"/>
      <c r="C690" s="33"/>
      <c r="D690" s="33"/>
      <c r="E690" s="33"/>
      <c r="F690" s="33"/>
      <c r="G690" s="33"/>
    </row>
    <row r="691" spans="1:7" x14ac:dyDescent="0.2">
      <c r="A691" s="33"/>
      <c r="B691" s="33"/>
      <c r="C691" s="33"/>
      <c r="D691" s="33"/>
      <c r="E691" s="33"/>
      <c r="F691" s="33"/>
      <c r="G691" s="33"/>
    </row>
    <row r="692" spans="1:7" x14ac:dyDescent="0.2">
      <c r="A692" s="33"/>
      <c r="B692" s="33"/>
      <c r="C692" s="33"/>
      <c r="D692" s="33"/>
      <c r="E692" s="33"/>
      <c r="F692" s="33"/>
      <c r="G692" s="33"/>
    </row>
    <row r="693" spans="1:7" x14ac:dyDescent="0.2">
      <c r="A693" s="33"/>
      <c r="B693" s="33"/>
      <c r="C693" s="33"/>
      <c r="D693" s="33"/>
      <c r="E693" s="33"/>
      <c r="F693" s="33"/>
      <c r="G693" s="33"/>
    </row>
    <row r="694" spans="1:7" x14ac:dyDescent="0.2">
      <c r="A694" s="33"/>
      <c r="B694" s="33"/>
      <c r="C694" s="33"/>
      <c r="D694" s="33"/>
      <c r="E694" s="33"/>
      <c r="F694" s="33"/>
      <c r="G694" s="33"/>
    </row>
    <row r="695" spans="1:7" x14ac:dyDescent="0.2">
      <c r="A695" s="33"/>
      <c r="B695" s="33"/>
      <c r="C695" s="33"/>
      <c r="D695" s="33"/>
      <c r="E695" s="33"/>
      <c r="F695" s="33"/>
      <c r="G695" s="33"/>
    </row>
    <row r="696" spans="1:7" x14ac:dyDescent="0.2">
      <c r="A696" s="33"/>
      <c r="B696" s="33"/>
      <c r="C696" s="33"/>
      <c r="D696" s="33"/>
      <c r="E696" s="33"/>
      <c r="F696" s="33"/>
      <c r="G696" s="33"/>
    </row>
    <row r="697" spans="1:7" x14ac:dyDescent="0.2">
      <c r="A697" s="33"/>
      <c r="B697" s="33"/>
      <c r="C697" s="33"/>
      <c r="D697" s="33"/>
      <c r="E697" s="33"/>
      <c r="F697" s="33"/>
      <c r="G697" s="33"/>
    </row>
    <row r="698" spans="1:7" x14ac:dyDescent="0.2">
      <c r="A698" s="33"/>
      <c r="B698" s="33"/>
      <c r="C698" s="33"/>
      <c r="D698" s="33"/>
      <c r="E698" s="33"/>
      <c r="F698" s="33"/>
      <c r="G698" s="33"/>
    </row>
    <row r="699" spans="1:7" x14ac:dyDescent="0.2">
      <c r="A699" s="33"/>
      <c r="B699" s="33"/>
      <c r="C699" s="33"/>
      <c r="D699" s="33"/>
      <c r="E699" s="33"/>
      <c r="F699" s="33"/>
      <c r="G699" s="33"/>
    </row>
    <row r="700" spans="1:7" x14ac:dyDescent="0.2">
      <c r="A700" s="33"/>
      <c r="B700" s="33"/>
      <c r="C700" s="33"/>
      <c r="D700" s="33"/>
      <c r="E700" s="33"/>
      <c r="F700" s="33"/>
      <c r="G700" s="33"/>
    </row>
    <row r="701" spans="1:7" x14ac:dyDescent="0.2">
      <c r="A701" s="33"/>
      <c r="B701" s="33"/>
      <c r="C701" s="33"/>
      <c r="D701" s="33"/>
      <c r="E701" s="33"/>
      <c r="F701" s="33"/>
      <c r="G701" s="33"/>
    </row>
    <row r="702" spans="1:7" x14ac:dyDescent="0.2">
      <c r="A702" s="33"/>
      <c r="B702" s="33"/>
      <c r="C702" s="33"/>
      <c r="D702" s="33"/>
      <c r="E702" s="33"/>
      <c r="F702" s="33"/>
      <c r="G702" s="33"/>
    </row>
    <row r="703" spans="1:7" x14ac:dyDescent="0.2">
      <c r="A703" s="33"/>
      <c r="B703" s="33"/>
      <c r="C703" s="33"/>
      <c r="D703" s="33"/>
      <c r="E703" s="33"/>
      <c r="F703" s="33"/>
      <c r="G703" s="33"/>
    </row>
    <row r="704" spans="1:7" x14ac:dyDescent="0.2">
      <c r="A704" s="33"/>
      <c r="B704" s="33"/>
      <c r="C704" s="33"/>
      <c r="D704" s="33"/>
      <c r="E704" s="33"/>
      <c r="F704" s="33"/>
      <c r="G704" s="33"/>
    </row>
    <row r="705" spans="1:7" x14ac:dyDescent="0.2">
      <c r="A705" s="33"/>
      <c r="B705" s="33"/>
      <c r="C705" s="33"/>
      <c r="D705" s="33"/>
      <c r="E705" s="33"/>
      <c r="F705" s="33"/>
      <c r="G705" s="33"/>
    </row>
    <row r="706" spans="1:7" x14ac:dyDescent="0.2">
      <c r="A706" s="33"/>
      <c r="B706" s="33"/>
      <c r="C706" s="33"/>
      <c r="D706" s="33"/>
      <c r="E706" s="33"/>
      <c r="F706" s="33"/>
      <c r="G706" s="33"/>
    </row>
    <row r="707" spans="1:7" x14ac:dyDescent="0.2">
      <c r="A707" s="33"/>
      <c r="B707" s="33"/>
      <c r="C707" s="33"/>
      <c r="D707" s="33"/>
      <c r="E707" s="33"/>
      <c r="F707" s="33"/>
      <c r="G707" s="33"/>
    </row>
    <row r="708" spans="1:7" x14ac:dyDescent="0.2">
      <c r="A708" s="33"/>
      <c r="B708" s="33"/>
      <c r="C708" s="33"/>
      <c r="D708" s="33"/>
      <c r="E708" s="33"/>
      <c r="F708" s="33"/>
      <c r="G708" s="33"/>
    </row>
    <row r="709" spans="1:7" x14ac:dyDescent="0.2">
      <c r="A709" s="33"/>
      <c r="B709" s="33"/>
      <c r="C709" s="33"/>
      <c r="D709" s="33"/>
      <c r="E709" s="33"/>
      <c r="F709" s="33"/>
      <c r="G709" s="33"/>
    </row>
    <row r="710" spans="1:7" x14ac:dyDescent="0.2">
      <c r="A710" s="33"/>
      <c r="B710" s="33"/>
      <c r="C710" s="33"/>
      <c r="D710" s="33"/>
      <c r="E710" s="33"/>
      <c r="F710" s="33"/>
      <c r="G710" s="33"/>
    </row>
    <row r="711" spans="1:7" x14ac:dyDescent="0.2">
      <c r="A711" s="33"/>
      <c r="B711" s="33"/>
      <c r="C711" s="33"/>
      <c r="D711" s="33"/>
      <c r="E711" s="33"/>
      <c r="F711" s="33"/>
      <c r="G711" s="33"/>
    </row>
    <row r="712" spans="1:7" x14ac:dyDescent="0.2">
      <c r="A712" s="33"/>
      <c r="B712" s="33"/>
      <c r="C712" s="33"/>
      <c r="D712" s="33"/>
      <c r="E712" s="33"/>
      <c r="F712" s="33"/>
      <c r="G712" s="33"/>
    </row>
    <row r="713" spans="1:7" x14ac:dyDescent="0.2">
      <c r="A713" s="33"/>
      <c r="B713" s="33"/>
      <c r="C713" s="33"/>
      <c r="D713" s="33"/>
      <c r="E713" s="33"/>
      <c r="F713" s="33"/>
      <c r="G713" s="33"/>
    </row>
    <row r="714" spans="1:7" x14ac:dyDescent="0.2">
      <c r="A714" s="33"/>
      <c r="B714" s="33"/>
      <c r="C714" s="33"/>
      <c r="D714" s="33"/>
      <c r="E714" s="33"/>
      <c r="F714" s="33"/>
      <c r="G714" s="33"/>
    </row>
    <row r="715" spans="1:7" x14ac:dyDescent="0.2">
      <c r="A715" s="33"/>
      <c r="B715" s="33"/>
      <c r="C715" s="33"/>
      <c r="D715" s="33"/>
      <c r="E715" s="33"/>
      <c r="F715" s="33"/>
      <c r="G715" s="33"/>
    </row>
    <row r="716" spans="1:7" x14ac:dyDescent="0.2">
      <c r="A716" s="33"/>
      <c r="B716" s="33"/>
      <c r="C716" s="33"/>
      <c r="D716" s="33"/>
      <c r="E716" s="33"/>
      <c r="F716" s="33"/>
      <c r="G716" s="33"/>
    </row>
    <row r="717" spans="1:7" x14ac:dyDescent="0.2">
      <c r="A717" s="33"/>
      <c r="B717" s="33"/>
      <c r="C717" s="33"/>
      <c r="D717" s="33"/>
      <c r="E717" s="33"/>
      <c r="F717" s="33"/>
      <c r="G717" s="33"/>
    </row>
    <row r="718" spans="1:7" x14ac:dyDescent="0.2">
      <c r="A718" s="33"/>
      <c r="B718" s="33"/>
      <c r="C718" s="33"/>
      <c r="D718" s="33"/>
      <c r="E718" s="33"/>
      <c r="F718" s="33"/>
      <c r="G718" s="33"/>
    </row>
    <row r="719" spans="1:7" x14ac:dyDescent="0.2">
      <c r="A719" s="33"/>
      <c r="B719" s="33"/>
      <c r="C719" s="33"/>
      <c r="D719" s="33"/>
      <c r="E719" s="33"/>
      <c r="F719" s="33"/>
      <c r="G719" s="33"/>
    </row>
    <row r="720" spans="1:7" x14ac:dyDescent="0.2">
      <c r="A720" s="33"/>
      <c r="B720" s="33"/>
      <c r="C720" s="33"/>
      <c r="D720" s="33"/>
      <c r="E720" s="33"/>
      <c r="F720" s="33"/>
      <c r="G720" s="33"/>
    </row>
    <row r="721" spans="1:7" x14ac:dyDescent="0.2">
      <c r="A721" s="33"/>
      <c r="B721" s="33"/>
      <c r="C721" s="33"/>
      <c r="D721" s="33"/>
      <c r="E721" s="33"/>
      <c r="F721" s="33"/>
      <c r="G721" s="33"/>
    </row>
    <row r="722" spans="1:7" x14ac:dyDescent="0.2">
      <c r="A722" s="33"/>
      <c r="B722" s="33"/>
      <c r="C722" s="33"/>
      <c r="D722" s="33"/>
      <c r="E722" s="33"/>
      <c r="F722" s="33"/>
      <c r="G722" s="33"/>
    </row>
    <row r="723" spans="1:7" x14ac:dyDescent="0.2">
      <c r="A723" s="33"/>
      <c r="B723" s="33"/>
      <c r="C723" s="33"/>
      <c r="D723" s="33"/>
      <c r="E723" s="33"/>
      <c r="F723" s="33"/>
      <c r="G723" s="33"/>
    </row>
    <row r="724" spans="1:7" x14ac:dyDescent="0.2">
      <c r="A724" s="33"/>
      <c r="B724" s="33"/>
      <c r="C724" s="33"/>
      <c r="D724" s="33"/>
      <c r="E724" s="33"/>
      <c r="F724" s="33"/>
      <c r="G724" s="33"/>
    </row>
    <row r="725" spans="1:7" x14ac:dyDescent="0.2">
      <c r="A725" s="33"/>
      <c r="B725" s="33"/>
      <c r="C725" s="33"/>
      <c r="D725" s="33"/>
      <c r="E725" s="33"/>
      <c r="F725" s="33"/>
      <c r="G725" s="33"/>
    </row>
    <row r="726" spans="1:7" x14ac:dyDescent="0.2">
      <c r="A726" s="33"/>
      <c r="B726" s="33"/>
      <c r="C726" s="33"/>
      <c r="D726" s="33"/>
      <c r="E726" s="33"/>
      <c r="F726" s="33"/>
      <c r="G726" s="33"/>
    </row>
    <row r="727" spans="1:7" x14ac:dyDescent="0.2">
      <c r="A727" s="33"/>
      <c r="B727" s="33"/>
      <c r="C727" s="33"/>
      <c r="D727" s="33"/>
      <c r="E727" s="33"/>
      <c r="F727" s="33"/>
      <c r="G727" s="33"/>
    </row>
    <row r="728" spans="1:7" x14ac:dyDescent="0.2">
      <c r="A728" s="33"/>
      <c r="B728" s="33"/>
      <c r="C728" s="33"/>
      <c r="D728" s="33"/>
      <c r="E728" s="33"/>
      <c r="F728" s="33"/>
      <c r="G728" s="33"/>
    </row>
    <row r="729" spans="1:7" x14ac:dyDescent="0.2">
      <c r="A729" s="33"/>
      <c r="B729" s="33"/>
      <c r="C729" s="33"/>
      <c r="D729" s="33"/>
      <c r="E729" s="33"/>
      <c r="F729" s="33"/>
      <c r="G729" s="33"/>
    </row>
    <row r="730" spans="1:7" x14ac:dyDescent="0.2">
      <c r="A730" s="33"/>
      <c r="B730" s="33"/>
      <c r="C730" s="33"/>
      <c r="D730" s="33"/>
      <c r="E730" s="33"/>
      <c r="F730" s="33"/>
      <c r="G730" s="33"/>
    </row>
    <row r="731" spans="1:7" x14ac:dyDescent="0.2">
      <c r="A731" s="33"/>
      <c r="B731" s="33"/>
      <c r="C731" s="33"/>
      <c r="D731" s="33"/>
      <c r="E731" s="33"/>
      <c r="F731" s="33"/>
      <c r="G731" s="33"/>
    </row>
    <row r="732" spans="1:7" x14ac:dyDescent="0.2">
      <c r="A732" s="33"/>
      <c r="B732" s="33"/>
      <c r="C732" s="33"/>
      <c r="D732" s="33"/>
      <c r="E732" s="33"/>
      <c r="F732" s="33"/>
      <c r="G732" s="33"/>
    </row>
    <row r="733" spans="1:7" x14ac:dyDescent="0.2">
      <c r="A733" s="33"/>
      <c r="B733" s="33"/>
      <c r="C733" s="33"/>
      <c r="D733" s="33"/>
      <c r="E733" s="33"/>
      <c r="F733" s="33"/>
      <c r="G733" s="33"/>
    </row>
    <row r="734" spans="1:7" x14ac:dyDescent="0.2">
      <c r="A734" s="33"/>
      <c r="B734" s="33"/>
      <c r="C734" s="33"/>
      <c r="D734" s="33"/>
      <c r="E734" s="33"/>
      <c r="F734" s="33"/>
      <c r="G734" s="33"/>
    </row>
    <row r="735" spans="1:7" x14ac:dyDescent="0.2">
      <c r="A735" s="33"/>
      <c r="B735" s="33"/>
      <c r="C735" s="33"/>
      <c r="D735" s="33"/>
      <c r="E735" s="33"/>
      <c r="F735" s="33"/>
      <c r="G735" s="33"/>
    </row>
    <row r="736" spans="1:7" x14ac:dyDescent="0.2">
      <c r="A736" s="33"/>
      <c r="B736" s="33"/>
      <c r="C736" s="33"/>
      <c r="D736" s="33"/>
      <c r="E736" s="33"/>
      <c r="F736" s="33"/>
      <c r="G736" s="33"/>
    </row>
    <row r="737" spans="1:7" x14ac:dyDescent="0.2">
      <c r="A737" s="33"/>
      <c r="B737" s="33"/>
      <c r="C737" s="33"/>
      <c r="D737" s="33"/>
      <c r="E737" s="33"/>
      <c r="F737" s="33"/>
      <c r="G737" s="33"/>
    </row>
    <row r="738" spans="1:7" x14ac:dyDescent="0.2">
      <c r="A738" s="33"/>
      <c r="B738" s="33"/>
      <c r="C738" s="33"/>
      <c r="D738" s="33"/>
      <c r="E738" s="33"/>
      <c r="F738" s="33"/>
      <c r="G738" s="33"/>
    </row>
    <row r="739" spans="1:7" x14ac:dyDescent="0.2">
      <c r="A739" s="33"/>
      <c r="B739" s="33"/>
      <c r="C739" s="33"/>
      <c r="D739" s="33"/>
      <c r="E739" s="33"/>
      <c r="F739" s="33"/>
      <c r="G739" s="33"/>
    </row>
    <row r="740" spans="1:7" x14ac:dyDescent="0.2">
      <c r="A740" s="33"/>
      <c r="B740" s="33"/>
      <c r="C740" s="33"/>
      <c r="D740" s="33"/>
      <c r="E740" s="33"/>
      <c r="F740" s="33"/>
      <c r="G740" s="33"/>
    </row>
    <row r="741" spans="1:7" x14ac:dyDescent="0.2">
      <c r="A741" s="33"/>
      <c r="B741" s="33"/>
      <c r="C741" s="33"/>
      <c r="D741" s="33"/>
      <c r="E741" s="33"/>
      <c r="F741" s="33"/>
      <c r="G741" s="33"/>
    </row>
    <row r="742" spans="1:7" x14ac:dyDescent="0.2">
      <c r="A742" s="33"/>
      <c r="B742" s="33"/>
      <c r="C742" s="33"/>
      <c r="D742" s="33"/>
      <c r="E742" s="33"/>
      <c r="F742" s="33"/>
      <c r="G742" s="33"/>
    </row>
    <row r="743" spans="1:7" x14ac:dyDescent="0.2">
      <c r="A743" s="33"/>
      <c r="B743" s="33"/>
      <c r="C743" s="33"/>
      <c r="D743" s="33"/>
      <c r="E743" s="33"/>
      <c r="F743" s="33"/>
      <c r="G743" s="33"/>
    </row>
    <row r="744" spans="1:7" x14ac:dyDescent="0.2">
      <c r="A744" s="33"/>
      <c r="B744" s="33"/>
      <c r="C744" s="33"/>
      <c r="D744" s="33"/>
      <c r="E744" s="33"/>
      <c r="F744" s="33"/>
      <c r="G744" s="33"/>
    </row>
    <row r="745" spans="1:7" x14ac:dyDescent="0.2">
      <c r="A745" s="33"/>
      <c r="B745" s="33"/>
      <c r="C745" s="33"/>
      <c r="D745" s="33"/>
      <c r="E745" s="33"/>
      <c r="F745" s="33"/>
      <c r="G745" s="33"/>
    </row>
    <row r="746" spans="1:7" x14ac:dyDescent="0.2">
      <c r="A746" s="33"/>
      <c r="B746" s="33"/>
      <c r="C746" s="33"/>
      <c r="D746" s="33"/>
      <c r="E746" s="33"/>
      <c r="F746" s="33"/>
      <c r="G746" s="33"/>
    </row>
    <row r="747" spans="1:7" x14ac:dyDescent="0.2">
      <c r="A747" s="33"/>
      <c r="B747" s="33"/>
      <c r="C747" s="33"/>
      <c r="D747" s="33"/>
      <c r="E747" s="33"/>
      <c r="F747" s="33"/>
      <c r="G747" s="33"/>
    </row>
    <row r="748" spans="1:7" x14ac:dyDescent="0.2">
      <c r="A748" s="33"/>
      <c r="B748" s="33"/>
      <c r="C748" s="33"/>
      <c r="D748" s="33"/>
      <c r="E748" s="33"/>
      <c r="F748" s="33"/>
      <c r="G748" s="33"/>
    </row>
    <row r="749" spans="1:7" x14ac:dyDescent="0.2">
      <c r="A749" s="33"/>
      <c r="B749" s="33"/>
      <c r="C749" s="33"/>
      <c r="D749" s="33"/>
      <c r="E749" s="33"/>
      <c r="F749" s="33"/>
      <c r="G749" s="33"/>
    </row>
    <row r="750" spans="1:7" x14ac:dyDescent="0.2">
      <c r="A750" s="33"/>
      <c r="B750" s="33"/>
      <c r="C750" s="33"/>
      <c r="D750" s="33"/>
      <c r="E750" s="33"/>
      <c r="F750" s="33"/>
      <c r="G750" s="33"/>
    </row>
    <row r="751" spans="1:7" x14ac:dyDescent="0.2">
      <c r="A751" s="33"/>
      <c r="B751" s="33"/>
      <c r="C751" s="33"/>
      <c r="D751" s="33"/>
      <c r="E751" s="33"/>
      <c r="F751" s="33"/>
      <c r="G751" s="33"/>
    </row>
    <row r="752" spans="1:7" x14ac:dyDescent="0.2">
      <c r="A752" s="33"/>
      <c r="B752" s="33"/>
      <c r="C752" s="33"/>
      <c r="D752" s="33"/>
      <c r="E752" s="33"/>
      <c r="F752" s="33"/>
      <c r="G752" s="33"/>
    </row>
    <row r="753" spans="1:7" x14ac:dyDescent="0.2">
      <c r="A753" s="33"/>
      <c r="B753" s="33"/>
      <c r="C753" s="33"/>
      <c r="D753" s="33"/>
      <c r="E753" s="33"/>
      <c r="F753" s="33"/>
      <c r="G753" s="33"/>
    </row>
    <row r="754" spans="1:7" x14ac:dyDescent="0.2">
      <c r="A754" s="33"/>
      <c r="B754" s="33"/>
      <c r="C754" s="33"/>
      <c r="D754" s="33"/>
      <c r="E754" s="33"/>
      <c r="F754" s="33"/>
      <c r="G754" s="33"/>
    </row>
    <row r="755" spans="1:7" x14ac:dyDescent="0.2">
      <c r="A755" s="33"/>
      <c r="B755" s="33"/>
      <c r="C755" s="33"/>
      <c r="D755" s="33"/>
      <c r="E755" s="33"/>
      <c r="F755" s="33"/>
      <c r="G755" s="33"/>
    </row>
    <row r="756" spans="1:7" x14ac:dyDescent="0.2">
      <c r="A756" s="33"/>
      <c r="B756" s="33"/>
      <c r="C756" s="33"/>
      <c r="D756" s="33"/>
      <c r="E756" s="33"/>
      <c r="F756" s="33"/>
      <c r="G756" s="33"/>
    </row>
    <row r="757" spans="1:7" x14ac:dyDescent="0.2">
      <c r="A757" s="33"/>
      <c r="B757" s="33"/>
      <c r="C757" s="33"/>
      <c r="D757" s="33"/>
      <c r="E757" s="33"/>
      <c r="F757" s="33"/>
      <c r="G757" s="33"/>
    </row>
    <row r="758" spans="1:7" x14ac:dyDescent="0.2">
      <c r="A758" s="33"/>
      <c r="B758" s="33"/>
      <c r="C758" s="33"/>
      <c r="D758" s="33"/>
      <c r="E758" s="33"/>
      <c r="F758" s="33"/>
      <c r="G758" s="33"/>
    </row>
    <row r="759" spans="1:7" x14ac:dyDescent="0.2">
      <c r="A759" s="33"/>
      <c r="B759" s="33"/>
      <c r="C759" s="33"/>
      <c r="D759" s="33"/>
      <c r="E759" s="33"/>
      <c r="F759" s="33"/>
      <c r="G759" s="33"/>
    </row>
    <row r="760" spans="1:7" x14ac:dyDescent="0.2">
      <c r="A760" s="33"/>
      <c r="B760" s="33"/>
      <c r="C760" s="33"/>
      <c r="D760" s="33"/>
      <c r="E760" s="33"/>
      <c r="F760" s="33"/>
      <c r="G760" s="33"/>
    </row>
    <row r="761" spans="1:7" x14ac:dyDescent="0.2">
      <c r="A761" s="33"/>
      <c r="B761" s="33"/>
      <c r="C761" s="33"/>
      <c r="D761" s="33"/>
      <c r="E761" s="33"/>
      <c r="F761" s="33"/>
      <c r="G761" s="33"/>
    </row>
    <row r="762" spans="1:7" x14ac:dyDescent="0.2">
      <c r="A762" s="33"/>
      <c r="B762" s="33"/>
      <c r="C762" s="33"/>
      <c r="D762" s="33"/>
      <c r="E762" s="33"/>
      <c r="F762" s="33"/>
      <c r="G762" s="33"/>
    </row>
    <row r="763" spans="1:7" x14ac:dyDescent="0.2">
      <c r="A763" s="33"/>
      <c r="B763" s="33"/>
      <c r="C763" s="33"/>
      <c r="D763" s="33"/>
      <c r="E763" s="33"/>
      <c r="F763" s="33"/>
      <c r="G763" s="33"/>
    </row>
    <row r="764" spans="1:7" x14ac:dyDescent="0.2">
      <c r="A764" s="33"/>
      <c r="B764" s="33"/>
      <c r="C764" s="33"/>
      <c r="D764" s="33"/>
      <c r="E764" s="33"/>
      <c r="F764" s="33"/>
      <c r="G764" s="33"/>
    </row>
    <row r="765" spans="1:7" x14ac:dyDescent="0.2">
      <c r="A765" s="33"/>
      <c r="B765" s="33"/>
      <c r="C765" s="33"/>
      <c r="D765" s="33"/>
      <c r="E765" s="33"/>
      <c r="F765" s="33"/>
      <c r="G765" s="33"/>
    </row>
    <row r="766" spans="1:7" x14ac:dyDescent="0.2">
      <c r="A766" s="33"/>
      <c r="B766" s="33"/>
      <c r="C766" s="33"/>
      <c r="D766" s="33"/>
      <c r="E766" s="33"/>
      <c r="F766" s="33"/>
      <c r="G766" s="33"/>
    </row>
    <row r="767" spans="1:7" x14ac:dyDescent="0.2">
      <c r="A767" s="33"/>
      <c r="B767" s="33"/>
      <c r="C767" s="33"/>
      <c r="D767" s="33"/>
      <c r="E767" s="33"/>
      <c r="F767" s="33"/>
      <c r="G767" s="33"/>
    </row>
    <row r="768" spans="1:7" x14ac:dyDescent="0.2">
      <c r="A768" s="33"/>
      <c r="B768" s="33"/>
      <c r="C768" s="33"/>
      <c r="D768" s="33"/>
      <c r="E768" s="33"/>
      <c r="F768" s="33"/>
      <c r="G768" s="33"/>
    </row>
    <row r="769" spans="1:7" x14ac:dyDescent="0.2">
      <c r="A769" s="33"/>
      <c r="B769" s="33"/>
      <c r="C769" s="33"/>
      <c r="D769" s="33"/>
      <c r="E769" s="33"/>
      <c r="F769" s="33"/>
      <c r="G769" s="33"/>
    </row>
    <row r="770" spans="1:7" x14ac:dyDescent="0.2">
      <c r="A770" s="33"/>
      <c r="B770" s="33"/>
      <c r="C770" s="33"/>
      <c r="D770" s="33"/>
      <c r="E770" s="33"/>
      <c r="F770" s="33"/>
      <c r="G770" s="33"/>
    </row>
    <row r="771" spans="1:7" x14ac:dyDescent="0.2">
      <c r="A771" s="33"/>
      <c r="B771" s="33"/>
      <c r="C771" s="33"/>
      <c r="D771" s="33"/>
      <c r="E771" s="33"/>
      <c r="F771" s="33"/>
      <c r="G771" s="33"/>
    </row>
    <row r="772" spans="1:7" x14ac:dyDescent="0.2">
      <c r="A772" s="33"/>
      <c r="B772" s="33"/>
      <c r="C772" s="33"/>
      <c r="D772" s="33"/>
      <c r="E772" s="33"/>
      <c r="F772" s="33"/>
      <c r="G772" s="33"/>
    </row>
    <row r="773" spans="1:7" x14ac:dyDescent="0.2">
      <c r="A773" s="33"/>
      <c r="B773" s="33"/>
      <c r="C773" s="33"/>
      <c r="D773" s="33"/>
      <c r="E773" s="33"/>
      <c r="F773" s="33"/>
      <c r="G773" s="33"/>
    </row>
    <row r="774" spans="1:7" x14ac:dyDescent="0.2">
      <c r="A774" s="33"/>
      <c r="B774" s="33"/>
      <c r="C774" s="33"/>
      <c r="D774" s="33"/>
      <c r="E774" s="33"/>
      <c r="F774" s="33"/>
      <c r="G774" s="33"/>
    </row>
    <row r="775" spans="1:7" x14ac:dyDescent="0.2">
      <c r="A775" s="33"/>
      <c r="B775" s="33"/>
      <c r="C775" s="33"/>
      <c r="D775" s="33"/>
      <c r="E775" s="33"/>
      <c r="F775" s="33"/>
      <c r="G775" s="33"/>
    </row>
    <row r="776" spans="1:7" x14ac:dyDescent="0.2">
      <c r="A776" s="33"/>
      <c r="B776" s="33"/>
      <c r="C776" s="33"/>
      <c r="D776" s="33"/>
      <c r="E776" s="33"/>
      <c r="F776" s="33"/>
      <c r="G776" s="33"/>
    </row>
    <row r="777" spans="1:7" x14ac:dyDescent="0.2">
      <c r="A777" s="33"/>
      <c r="B777" s="33"/>
      <c r="C777" s="33"/>
      <c r="D777" s="33"/>
      <c r="E777" s="33"/>
      <c r="F777" s="33"/>
      <c r="G777" s="33"/>
    </row>
    <row r="778" spans="1:7" x14ac:dyDescent="0.2">
      <c r="A778" s="33"/>
      <c r="B778" s="33"/>
      <c r="C778" s="33"/>
      <c r="D778" s="33"/>
      <c r="E778" s="33"/>
      <c r="F778" s="33"/>
      <c r="G778" s="33"/>
    </row>
    <row r="779" spans="1:7" x14ac:dyDescent="0.2">
      <c r="A779" s="33"/>
      <c r="B779" s="33"/>
      <c r="C779" s="33"/>
      <c r="D779" s="33"/>
      <c r="E779" s="33"/>
      <c r="F779" s="33"/>
      <c r="G779" s="33"/>
    </row>
    <row r="780" spans="1:7" x14ac:dyDescent="0.2">
      <c r="A780" s="33"/>
      <c r="B780" s="33"/>
      <c r="C780" s="33"/>
      <c r="D780" s="33"/>
      <c r="E780" s="33"/>
      <c r="F780" s="33"/>
      <c r="G780" s="33"/>
    </row>
    <row r="781" spans="1:7" x14ac:dyDescent="0.2">
      <c r="A781" s="33"/>
      <c r="B781" s="33"/>
      <c r="C781" s="33"/>
      <c r="D781" s="33"/>
      <c r="E781" s="33"/>
      <c r="F781" s="33"/>
      <c r="G781" s="33"/>
    </row>
    <row r="782" spans="1:7" x14ac:dyDescent="0.2">
      <c r="A782" s="33"/>
      <c r="B782" s="33"/>
      <c r="C782" s="33"/>
      <c r="D782" s="33"/>
      <c r="E782" s="33"/>
      <c r="F782" s="33"/>
      <c r="G782" s="33"/>
    </row>
    <row r="783" spans="1:7" x14ac:dyDescent="0.2">
      <c r="A783" s="33"/>
      <c r="B783" s="33"/>
      <c r="C783" s="33"/>
      <c r="D783" s="33"/>
      <c r="E783" s="33"/>
      <c r="F783" s="33"/>
      <c r="G783" s="33"/>
    </row>
    <row r="784" spans="1:7" x14ac:dyDescent="0.2">
      <c r="A784" s="33"/>
      <c r="B784" s="33"/>
      <c r="C784" s="33"/>
      <c r="D784" s="33"/>
      <c r="E784" s="33"/>
      <c r="F784" s="33"/>
      <c r="G784" s="33"/>
    </row>
    <row r="785" spans="1:7" x14ac:dyDescent="0.2">
      <c r="A785" s="33"/>
      <c r="B785" s="33"/>
      <c r="C785" s="33"/>
      <c r="D785" s="33"/>
      <c r="E785" s="33"/>
      <c r="F785" s="33"/>
      <c r="G785" s="33"/>
    </row>
    <row r="786" spans="1:7" x14ac:dyDescent="0.2">
      <c r="A786" s="33"/>
      <c r="B786" s="33"/>
      <c r="C786" s="33"/>
      <c r="D786" s="33"/>
      <c r="E786" s="33"/>
      <c r="F786" s="33"/>
      <c r="G786" s="33"/>
    </row>
    <row r="787" spans="1:7" x14ac:dyDescent="0.2">
      <c r="A787" s="33"/>
      <c r="B787" s="33"/>
      <c r="C787" s="33"/>
      <c r="D787" s="33"/>
      <c r="E787" s="33"/>
      <c r="F787" s="33"/>
      <c r="G787" s="33"/>
    </row>
    <row r="788" spans="1:7" x14ac:dyDescent="0.2">
      <c r="A788" s="33"/>
      <c r="B788" s="33"/>
      <c r="C788" s="33"/>
      <c r="D788" s="33"/>
      <c r="E788" s="33"/>
      <c r="F788" s="33"/>
      <c r="G788" s="33"/>
    </row>
    <row r="789" spans="1:7" x14ac:dyDescent="0.2">
      <c r="A789" s="33"/>
      <c r="B789" s="33"/>
      <c r="C789" s="33"/>
      <c r="D789" s="33"/>
      <c r="E789" s="33"/>
      <c r="F789" s="33"/>
      <c r="G789" s="33"/>
    </row>
    <row r="790" spans="1:7" x14ac:dyDescent="0.2">
      <c r="A790" s="33"/>
      <c r="B790" s="33"/>
      <c r="C790" s="33"/>
      <c r="D790" s="33"/>
      <c r="E790" s="33"/>
      <c r="F790" s="33"/>
      <c r="G790" s="33"/>
    </row>
    <row r="791" spans="1:7" x14ac:dyDescent="0.2">
      <c r="A791" s="33"/>
      <c r="B791" s="33"/>
      <c r="C791" s="33"/>
      <c r="D791" s="33"/>
      <c r="E791" s="33"/>
      <c r="F791" s="33"/>
      <c r="G791" s="33"/>
    </row>
    <row r="792" spans="1:7" x14ac:dyDescent="0.2">
      <c r="A792" s="33"/>
      <c r="B792" s="33"/>
      <c r="C792" s="33"/>
      <c r="D792" s="33"/>
      <c r="E792" s="33"/>
      <c r="F792" s="33"/>
      <c r="G792" s="33"/>
    </row>
    <row r="793" spans="1:7" x14ac:dyDescent="0.2">
      <c r="A793" s="33"/>
      <c r="B793" s="33"/>
      <c r="C793" s="33"/>
      <c r="D793" s="33"/>
      <c r="E793" s="33"/>
      <c r="F793" s="33"/>
      <c r="G793" s="33"/>
    </row>
    <row r="794" spans="1:7" x14ac:dyDescent="0.2">
      <c r="A794" s="33"/>
      <c r="B794" s="33"/>
      <c r="C794" s="33"/>
      <c r="D794" s="33"/>
      <c r="E794" s="33"/>
      <c r="F794" s="33"/>
      <c r="G794" s="33"/>
    </row>
    <row r="795" spans="1:7" x14ac:dyDescent="0.2">
      <c r="A795" s="33"/>
      <c r="B795" s="33"/>
      <c r="C795" s="33"/>
      <c r="D795" s="33"/>
      <c r="E795" s="33"/>
      <c r="F795" s="33"/>
      <c r="G795" s="33"/>
    </row>
    <row r="796" spans="1:7" x14ac:dyDescent="0.2">
      <c r="A796" s="33"/>
      <c r="B796" s="33"/>
      <c r="C796" s="33"/>
      <c r="D796" s="33"/>
      <c r="E796" s="33"/>
      <c r="F796" s="33"/>
      <c r="G796" s="33"/>
    </row>
    <row r="797" spans="1:7" x14ac:dyDescent="0.2">
      <c r="A797" s="33"/>
      <c r="B797" s="33"/>
      <c r="C797" s="33"/>
      <c r="D797" s="33"/>
      <c r="E797" s="33"/>
      <c r="F797" s="33"/>
      <c r="G797" s="33"/>
    </row>
    <row r="798" spans="1:7" x14ac:dyDescent="0.2">
      <c r="A798" s="33"/>
      <c r="B798" s="33"/>
      <c r="C798" s="33"/>
      <c r="D798" s="33"/>
      <c r="E798" s="33"/>
      <c r="F798" s="33"/>
      <c r="G798" s="33"/>
    </row>
    <row r="799" spans="1:7" x14ac:dyDescent="0.2">
      <c r="A799" s="33"/>
      <c r="B799" s="33"/>
      <c r="C799" s="33"/>
      <c r="D799" s="33"/>
      <c r="E799" s="33"/>
      <c r="F799" s="33"/>
      <c r="G799" s="33"/>
    </row>
    <row r="800" spans="1:7" x14ac:dyDescent="0.2">
      <c r="A800" s="33"/>
      <c r="B800" s="33"/>
      <c r="C800" s="33"/>
      <c r="D800" s="33"/>
      <c r="E800" s="33"/>
      <c r="F800" s="33"/>
      <c r="G800" s="33"/>
    </row>
    <row r="801" spans="1:7" x14ac:dyDescent="0.2">
      <c r="A801" s="33"/>
      <c r="B801" s="33"/>
      <c r="C801" s="33"/>
      <c r="D801" s="33"/>
      <c r="E801" s="33"/>
      <c r="F801" s="33"/>
      <c r="G801" s="33"/>
    </row>
    <row r="802" spans="1:7" x14ac:dyDescent="0.2">
      <c r="A802" s="33"/>
      <c r="B802" s="33"/>
      <c r="C802" s="33"/>
      <c r="D802" s="33"/>
      <c r="E802" s="33"/>
      <c r="F802" s="33"/>
      <c r="G802" s="33"/>
    </row>
    <row r="803" spans="1:7" x14ac:dyDescent="0.2">
      <c r="A803" s="33"/>
      <c r="B803" s="33"/>
      <c r="C803" s="33"/>
      <c r="D803" s="33"/>
      <c r="E803" s="33"/>
      <c r="F803" s="33"/>
      <c r="G803" s="33"/>
    </row>
    <row r="804" spans="1:7" x14ac:dyDescent="0.2">
      <c r="A804" s="33"/>
      <c r="B804" s="33"/>
      <c r="C804" s="33"/>
      <c r="D804" s="33"/>
      <c r="E804" s="33"/>
      <c r="F804" s="33"/>
      <c r="G804" s="33"/>
    </row>
    <row r="805" spans="1:7" x14ac:dyDescent="0.2">
      <c r="A805" s="33"/>
      <c r="B805" s="33"/>
      <c r="C805" s="33"/>
      <c r="D805" s="33"/>
      <c r="E805" s="33"/>
      <c r="F805" s="33"/>
      <c r="G805" s="33"/>
    </row>
    <row r="806" spans="1:7" x14ac:dyDescent="0.2">
      <c r="A806" s="33"/>
      <c r="B806" s="33"/>
      <c r="C806" s="33"/>
      <c r="D806" s="33"/>
      <c r="E806" s="33"/>
      <c r="F806" s="33"/>
      <c r="G806" s="33"/>
    </row>
    <row r="807" spans="1:7" x14ac:dyDescent="0.2">
      <c r="A807" s="33"/>
      <c r="B807" s="33"/>
      <c r="C807" s="33"/>
      <c r="D807" s="33"/>
      <c r="E807" s="33"/>
      <c r="F807" s="33"/>
      <c r="G807" s="33"/>
    </row>
    <row r="808" spans="1:7" x14ac:dyDescent="0.2">
      <c r="A808" s="33"/>
      <c r="B808" s="33"/>
      <c r="C808" s="33"/>
      <c r="D808" s="33"/>
      <c r="E808" s="33"/>
      <c r="F808" s="33"/>
      <c r="G808" s="33"/>
    </row>
    <row r="809" spans="1:7" x14ac:dyDescent="0.2">
      <c r="A809" s="33"/>
      <c r="B809" s="33"/>
      <c r="C809" s="33"/>
      <c r="D809" s="33"/>
      <c r="E809" s="33"/>
      <c r="F809" s="33"/>
      <c r="G809" s="33"/>
    </row>
    <row r="810" spans="1:7" x14ac:dyDescent="0.2">
      <c r="A810" s="33"/>
      <c r="B810" s="33"/>
      <c r="C810" s="33"/>
      <c r="D810" s="33"/>
      <c r="E810" s="33"/>
      <c r="F810" s="33"/>
      <c r="G810" s="33"/>
    </row>
    <row r="811" spans="1:7" x14ac:dyDescent="0.2">
      <c r="A811" s="33"/>
      <c r="B811" s="33"/>
      <c r="C811" s="33"/>
      <c r="D811" s="33"/>
      <c r="E811" s="33"/>
      <c r="F811" s="33"/>
      <c r="G811" s="33"/>
    </row>
    <row r="812" spans="1:7" x14ac:dyDescent="0.2">
      <c r="A812" s="33"/>
      <c r="B812" s="33"/>
      <c r="C812" s="33"/>
      <c r="D812" s="33"/>
      <c r="E812" s="33"/>
      <c r="F812" s="33"/>
      <c r="G812" s="33"/>
    </row>
    <row r="813" spans="1:7" x14ac:dyDescent="0.2">
      <c r="A813" s="33"/>
      <c r="B813" s="33"/>
      <c r="C813" s="33"/>
      <c r="D813" s="33"/>
      <c r="E813" s="33"/>
      <c r="F813" s="33"/>
      <c r="G813" s="33"/>
    </row>
    <row r="814" spans="1:7" x14ac:dyDescent="0.2">
      <c r="A814" s="33"/>
      <c r="B814" s="33"/>
      <c r="C814" s="33"/>
      <c r="D814" s="33"/>
      <c r="E814" s="33"/>
      <c r="F814" s="33"/>
      <c r="G814" s="33"/>
    </row>
    <row r="815" spans="1:7" x14ac:dyDescent="0.2">
      <c r="A815" s="33"/>
      <c r="B815" s="33"/>
      <c r="C815" s="33"/>
      <c r="D815" s="33"/>
      <c r="E815" s="33"/>
      <c r="F815" s="33"/>
      <c r="G815" s="33"/>
    </row>
    <row r="816" spans="1:7" x14ac:dyDescent="0.2">
      <c r="A816" s="33"/>
      <c r="B816" s="33"/>
      <c r="C816" s="33"/>
      <c r="D816" s="33"/>
      <c r="E816" s="33"/>
      <c r="F816" s="33"/>
      <c r="G816" s="33"/>
    </row>
    <row r="817" spans="1:7" x14ac:dyDescent="0.2">
      <c r="A817" s="33"/>
      <c r="B817" s="33"/>
      <c r="C817" s="33"/>
      <c r="D817" s="33"/>
      <c r="E817" s="33"/>
      <c r="F817" s="33"/>
      <c r="G817" s="33"/>
    </row>
    <row r="818" spans="1:7" x14ac:dyDescent="0.2">
      <c r="A818" s="33"/>
      <c r="B818" s="33"/>
      <c r="C818" s="33"/>
      <c r="D818" s="33"/>
      <c r="E818" s="33"/>
      <c r="F818" s="33"/>
      <c r="G818" s="33"/>
    </row>
    <row r="819" spans="1:7" x14ac:dyDescent="0.2">
      <c r="A819" s="33"/>
      <c r="B819" s="33"/>
      <c r="C819" s="33"/>
      <c r="D819" s="33"/>
      <c r="E819" s="33"/>
      <c r="F819" s="33"/>
      <c r="G819" s="33"/>
    </row>
    <row r="820" spans="1:7" x14ac:dyDescent="0.2">
      <c r="A820" s="33"/>
      <c r="B820" s="33"/>
      <c r="C820" s="33"/>
      <c r="D820" s="33"/>
      <c r="E820" s="33"/>
      <c r="F820" s="33"/>
      <c r="G820" s="33"/>
    </row>
    <row r="821" spans="1:7" x14ac:dyDescent="0.2">
      <c r="A821" s="33"/>
      <c r="B821" s="33"/>
      <c r="C821" s="33"/>
      <c r="D821" s="33"/>
      <c r="E821" s="33"/>
      <c r="F821" s="33"/>
      <c r="G821" s="33"/>
    </row>
    <row r="822" spans="1:7" x14ac:dyDescent="0.2">
      <c r="A822" s="33"/>
      <c r="B822" s="33"/>
      <c r="C822" s="33"/>
      <c r="D822" s="33"/>
      <c r="E822" s="33"/>
      <c r="F822" s="33"/>
      <c r="G822" s="33"/>
    </row>
    <row r="823" spans="1:7" x14ac:dyDescent="0.2">
      <c r="A823" s="33"/>
      <c r="B823" s="33"/>
      <c r="C823" s="33"/>
      <c r="D823" s="33"/>
      <c r="E823" s="33"/>
      <c r="F823" s="33"/>
      <c r="G823" s="33"/>
    </row>
    <row r="824" spans="1:7" x14ac:dyDescent="0.2">
      <c r="A824" s="33"/>
      <c r="B824" s="33"/>
      <c r="C824" s="33"/>
      <c r="D824" s="33"/>
      <c r="E824" s="33"/>
      <c r="F824" s="33"/>
      <c r="G824" s="33"/>
    </row>
    <row r="825" spans="1:7" x14ac:dyDescent="0.2">
      <c r="A825" s="33"/>
      <c r="B825" s="33"/>
      <c r="C825" s="33"/>
      <c r="D825" s="33"/>
      <c r="E825" s="33"/>
      <c r="F825" s="33"/>
      <c r="G825" s="33"/>
    </row>
    <row r="826" spans="1:7" x14ac:dyDescent="0.2">
      <c r="A826" s="33"/>
      <c r="B826" s="33"/>
      <c r="C826" s="33"/>
      <c r="D826" s="33"/>
      <c r="E826" s="33"/>
      <c r="F826" s="33"/>
      <c r="G826" s="33"/>
    </row>
    <row r="827" spans="1:7" x14ac:dyDescent="0.2">
      <c r="A827" s="33"/>
      <c r="B827" s="33"/>
      <c r="C827" s="33"/>
      <c r="D827" s="33"/>
      <c r="E827" s="33"/>
      <c r="F827" s="33"/>
      <c r="G827" s="33"/>
    </row>
    <row r="828" spans="1:7" x14ac:dyDescent="0.2">
      <c r="A828" s="33"/>
      <c r="B828" s="33"/>
      <c r="C828" s="33"/>
      <c r="D828" s="33"/>
      <c r="E828" s="33"/>
      <c r="F828" s="33"/>
      <c r="G828" s="33"/>
    </row>
    <row r="829" spans="1:7" x14ac:dyDescent="0.2">
      <c r="A829" s="33"/>
      <c r="B829" s="33"/>
      <c r="C829" s="33"/>
      <c r="D829" s="33"/>
      <c r="E829" s="33"/>
      <c r="F829" s="33"/>
      <c r="G829" s="33"/>
    </row>
    <row r="830" spans="1:7" x14ac:dyDescent="0.2">
      <c r="A830" s="33"/>
      <c r="B830" s="33"/>
      <c r="C830" s="33"/>
      <c r="D830" s="33"/>
      <c r="E830" s="33"/>
      <c r="F830" s="33"/>
      <c r="G830" s="33"/>
    </row>
    <row r="831" spans="1:7" x14ac:dyDescent="0.2">
      <c r="A831" s="33"/>
      <c r="B831" s="33"/>
      <c r="C831" s="33"/>
      <c r="D831" s="33"/>
      <c r="E831" s="33"/>
      <c r="F831" s="33"/>
      <c r="G831" s="33"/>
    </row>
    <row r="832" spans="1:7" x14ac:dyDescent="0.2">
      <c r="A832" s="33"/>
      <c r="B832" s="33"/>
      <c r="C832" s="33"/>
      <c r="D832" s="33"/>
      <c r="E832" s="33"/>
      <c r="F832" s="33"/>
      <c r="G832" s="33"/>
    </row>
    <row r="833" spans="1:7" x14ac:dyDescent="0.2">
      <c r="A833" s="33"/>
      <c r="B833" s="33"/>
      <c r="C833" s="33"/>
      <c r="D833" s="33"/>
      <c r="E833" s="33"/>
      <c r="F833" s="33"/>
      <c r="G833" s="33"/>
    </row>
    <row r="834" spans="1:7" x14ac:dyDescent="0.2">
      <c r="A834" s="33"/>
      <c r="B834" s="33"/>
      <c r="C834" s="33"/>
      <c r="D834" s="33"/>
      <c r="E834" s="33"/>
      <c r="F834" s="33"/>
      <c r="G834" s="33"/>
    </row>
    <row r="835" spans="1:7" x14ac:dyDescent="0.2">
      <c r="A835" s="33"/>
      <c r="B835" s="33"/>
      <c r="C835" s="33"/>
      <c r="D835" s="33"/>
      <c r="E835" s="33"/>
      <c r="F835" s="33"/>
      <c r="G835" s="33"/>
    </row>
    <row r="836" spans="1:7" x14ac:dyDescent="0.2">
      <c r="A836" s="33"/>
      <c r="B836" s="33"/>
      <c r="C836" s="33"/>
      <c r="D836" s="33"/>
      <c r="E836" s="33"/>
      <c r="F836" s="33"/>
      <c r="G836" s="33"/>
    </row>
    <row r="837" spans="1:7" x14ac:dyDescent="0.2">
      <c r="A837" s="33"/>
      <c r="B837" s="33"/>
      <c r="C837" s="33"/>
      <c r="D837" s="33"/>
      <c r="E837" s="33"/>
      <c r="F837" s="33"/>
      <c r="G837" s="33"/>
    </row>
    <row r="838" spans="1:7" x14ac:dyDescent="0.2">
      <c r="A838" s="33"/>
      <c r="B838" s="33"/>
      <c r="C838" s="33"/>
      <c r="D838" s="33"/>
      <c r="E838" s="33"/>
      <c r="F838" s="33"/>
      <c r="G838" s="33"/>
    </row>
    <row r="839" spans="1:7" x14ac:dyDescent="0.2">
      <c r="A839" s="33"/>
      <c r="B839" s="33"/>
      <c r="C839" s="33"/>
      <c r="D839" s="33"/>
      <c r="E839" s="33"/>
      <c r="F839" s="33"/>
      <c r="G839" s="33"/>
    </row>
    <row r="840" spans="1:7" x14ac:dyDescent="0.2">
      <c r="A840" s="33"/>
      <c r="B840" s="33"/>
      <c r="C840" s="33"/>
      <c r="D840" s="33"/>
      <c r="E840" s="33"/>
      <c r="F840" s="33"/>
      <c r="G840" s="33"/>
    </row>
    <row r="841" spans="1:7" x14ac:dyDescent="0.2">
      <c r="A841" s="33"/>
      <c r="B841" s="33"/>
      <c r="C841" s="33"/>
      <c r="D841" s="33"/>
      <c r="E841" s="33"/>
      <c r="F841" s="33"/>
      <c r="G841" s="33"/>
    </row>
    <row r="842" spans="1:7" x14ac:dyDescent="0.2">
      <c r="A842" s="33"/>
      <c r="B842" s="33"/>
      <c r="C842" s="33"/>
      <c r="D842" s="33"/>
      <c r="E842" s="33"/>
      <c r="F842" s="33"/>
      <c r="G842" s="33"/>
    </row>
    <row r="843" spans="1:7" x14ac:dyDescent="0.2">
      <c r="A843" s="33"/>
      <c r="B843" s="33"/>
      <c r="C843" s="33"/>
      <c r="D843" s="33"/>
      <c r="E843" s="33"/>
      <c r="F843" s="33"/>
      <c r="G843" s="33"/>
    </row>
    <row r="844" spans="1:7" x14ac:dyDescent="0.2">
      <c r="A844" s="33"/>
      <c r="B844" s="33"/>
      <c r="C844" s="33"/>
      <c r="D844" s="33"/>
      <c r="E844" s="33"/>
      <c r="F844" s="33"/>
      <c r="G844" s="33"/>
    </row>
    <row r="845" spans="1:7" x14ac:dyDescent="0.2">
      <c r="A845" s="33"/>
      <c r="B845" s="33"/>
      <c r="C845" s="33"/>
      <c r="D845" s="33"/>
      <c r="E845" s="33"/>
      <c r="F845" s="33"/>
      <c r="G845" s="33"/>
    </row>
    <row r="846" spans="1:7" x14ac:dyDescent="0.2">
      <c r="A846" s="33"/>
      <c r="B846" s="33"/>
      <c r="C846" s="33"/>
      <c r="D846" s="33"/>
      <c r="E846" s="33"/>
      <c r="F846" s="33"/>
      <c r="G846" s="33"/>
    </row>
    <row r="847" spans="1:7" x14ac:dyDescent="0.2">
      <c r="A847" s="33"/>
      <c r="B847" s="33"/>
      <c r="C847" s="33"/>
      <c r="D847" s="33"/>
      <c r="E847" s="33"/>
      <c r="F847" s="33"/>
      <c r="G847" s="33"/>
    </row>
    <row r="848" spans="1:7" x14ac:dyDescent="0.2">
      <c r="A848" s="33"/>
      <c r="B848" s="33"/>
      <c r="C848" s="33"/>
      <c r="D848" s="33"/>
      <c r="E848" s="33"/>
      <c r="F848" s="33"/>
      <c r="G848" s="33"/>
    </row>
    <row r="849" spans="1:7" x14ac:dyDescent="0.2">
      <c r="A849" s="33"/>
      <c r="B849" s="33"/>
      <c r="C849" s="33"/>
      <c r="D849" s="33"/>
      <c r="E849" s="33"/>
      <c r="F849" s="33"/>
      <c r="G849" s="33"/>
    </row>
    <row r="850" spans="1:7" x14ac:dyDescent="0.2">
      <c r="A850" s="33"/>
      <c r="B850" s="33"/>
      <c r="C850" s="33"/>
      <c r="D850" s="33"/>
      <c r="E850" s="33"/>
      <c r="F850" s="33"/>
      <c r="G850" s="33"/>
    </row>
    <row r="851" spans="1:7" x14ac:dyDescent="0.2">
      <c r="A851" s="33"/>
      <c r="B851" s="33"/>
      <c r="C851" s="33"/>
      <c r="D851" s="33"/>
      <c r="E851" s="33"/>
      <c r="F851" s="33"/>
      <c r="G851" s="33"/>
    </row>
    <row r="852" spans="1:7" x14ac:dyDescent="0.2">
      <c r="A852" s="33"/>
      <c r="B852" s="33"/>
      <c r="C852" s="33"/>
      <c r="D852" s="33"/>
      <c r="E852" s="33"/>
      <c r="F852" s="33"/>
      <c r="G852" s="33"/>
    </row>
    <row r="853" spans="1:7" x14ac:dyDescent="0.2">
      <c r="A853" s="33"/>
      <c r="B853" s="33"/>
      <c r="C853" s="33"/>
      <c r="D853" s="33"/>
      <c r="E853" s="33"/>
      <c r="F853" s="33"/>
      <c r="G853" s="33"/>
    </row>
    <row r="854" spans="1:7" x14ac:dyDescent="0.2">
      <c r="A854" s="33"/>
      <c r="B854" s="33"/>
      <c r="C854" s="33"/>
      <c r="D854" s="33"/>
      <c r="E854" s="33"/>
      <c r="F854" s="33"/>
      <c r="G854" s="33"/>
    </row>
    <row r="855" spans="1:7" x14ac:dyDescent="0.2">
      <c r="A855" s="33"/>
      <c r="B855" s="33"/>
      <c r="C855" s="33"/>
      <c r="D855" s="33"/>
      <c r="E855" s="33"/>
      <c r="F855" s="33"/>
      <c r="G855" s="33"/>
    </row>
    <row r="856" spans="1:7" x14ac:dyDescent="0.2">
      <c r="A856" s="33"/>
      <c r="B856" s="33"/>
      <c r="C856" s="33"/>
      <c r="D856" s="33"/>
      <c r="E856" s="33"/>
      <c r="F856" s="33"/>
      <c r="G856" s="33"/>
    </row>
    <row r="857" spans="1:7" x14ac:dyDescent="0.2">
      <c r="A857" s="33"/>
      <c r="B857" s="33"/>
      <c r="C857" s="33"/>
      <c r="D857" s="33"/>
      <c r="E857" s="33"/>
      <c r="F857" s="33"/>
      <c r="G857" s="33"/>
    </row>
    <row r="858" spans="1:7" x14ac:dyDescent="0.2">
      <c r="A858" s="33"/>
      <c r="B858" s="33"/>
      <c r="C858" s="33"/>
      <c r="D858" s="33"/>
      <c r="E858" s="33"/>
      <c r="F858" s="33"/>
      <c r="G858" s="33"/>
    </row>
    <row r="859" spans="1:7" x14ac:dyDescent="0.2">
      <c r="A859" s="33"/>
      <c r="B859" s="33"/>
      <c r="C859" s="33"/>
      <c r="D859" s="33"/>
      <c r="E859" s="33"/>
      <c r="F859" s="33"/>
      <c r="G859" s="33"/>
    </row>
    <row r="860" spans="1:7" x14ac:dyDescent="0.2">
      <c r="A860" s="33"/>
      <c r="B860" s="33"/>
      <c r="C860" s="33"/>
      <c r="D860" s="33"/>
      <c r="E860" s="33"/>
      <c r="F860" s="33"/>
      <c r="G860" s="33"/>
    </row>
    <row r="861" spans="1:7" x14ac:dyDescent="0.2">
      <c r="A861" s="33"/>
      <c r="B861" s="33"/>
      <c r="C861" s="33"/>
      <c r="D861" s="33"/>
      <c r="E861" s="33"/>
      <c r="F861" s="33"/>
      <c r="G861" s="33"/>
    </row>
    <row r="862" spans="1:7" x14ac:dyDescent="0.2">
      <c r="A862" s="33"/>
      <c r="B862" s="33"/>
      <c r="C862" s="33"/>
      <c r="D862" s="33"/>
      <c r="E862" s="33"/>
      <c r="F862" s="33"/>
      <c r="G862" s="33"/>
    </row>
    <row r="863" spans="1:7" x14ac:dyDescent="0.2">
      <c r="A863" s="33"/>
      <c r="B863" s="33"/>
      <c r="C863" s="33"/>
      <c r="D863" s="33"/>
      <c r="E863" s="33"/>
      <c r="F863" s="33"/>
      <c r="G863" s="33"/>
    </row>
    <row r="864" spans="1:7" x14ac:dyDescent="0.2">
      <c r="A864" s="33"/>
      <c r="B864" s="33"/>
      <c r="C864" s="33"/>
      <c r="D864" s="33"/>
      <c r="E864" s="33"/>
      <c r="F864" s="33"/>
      <c r="G864" s="33"/>
    </row>
    <row r="865" spans="1:7" x14ac:dyDescent="0.2">
      <c r="A865" s="33"/>
      <c r="B865" s="33"/>
      <c r="C865" s="33"/>
      <c r="D865" s="33"/>
      <c r="E865" s="33"/>
      <c r="F865" s="33"/>
      <c r="G865" s="33"/>
    </row>
    <row r="866" spans="1:7" x14ac:dyDescent="0.2">
      <c r="A866" s="33"/>
      <c r="B866" s="33"/>
      <c r="C866" s="33"/>
      <c r="D866" s="33"/>
      <c r="E866" s="33"/>
      <c r="F866" s="33"/>
      <c r="G866" s="33"/>
    </row>
    <row r="867" spans="1:7" x14ac:dyDescent="0.2">
      <c r="A867" s="33"/>
      <c r="B867" s="33"/>
      <c r="C867" s="33"/>
      <c r="D867" s="33"/>
      <c r="E867" s="33"/>
      <c r="F867" s="33"/>
      <c r="G867" s="33"/>
    </row>
    <row r="868" spans="1:7" x14ac:dyDescent="0.2">
      <c r="A868" s="33"/>
      <c r="B868" s="33"/>
      <c r="C868" s="33"/>
      <c r="D868" s="33"/>
      <c r="E868" s="33"/>
      <c r="F868" s="33"/>
      <c r="G868" s="33"/>
    </row>
    <row r="869" spans="1:7" x14ac:dyDescent="0.2">
      <c r="A869" s="33"/>
      <c r="B869" s="33"/>
      <c r="C869" s="33"/>
      <c r="D869" s="33"/>
      <c r="E869" s="33"/>
      <c r="F869" s="33"/>
      <c r="G869" s="33"/>
    </row>
    <row r="870" spans="1:7" x14ac:dyDescent="0.2">
      <c r="A870" s="33"/>
      <c r="B870" s="33"/>
      <c r="C870" s="33"/>
      <c r="D870" s="33"/>
      <c r="E870" s="33"/>
      <c r="F870" s="33"/>
      <c r="G870" s="33"/>
    </row>
    <row r="871" spans="1:7" x14ac:dyDescent="0.2">
      <c r="A871" s="33"/>
      <c r="B871" s="33"/>
      <c r="C871" s="33"/>
      <c r="D871" s="33"/>
      <c r="E871" s="33"/>
      <c r="F871" s="33"/>
      <c r="G871" s="33"/>
    </row>
    <row r="872" spans="1:7" x14ac:dyDescent="0.2">
      <c r="A872" s="33"/>
      <c r="B872" s="33"/>
      <c r="C872" s="33"/>
      <c r="D872" s="33"/>
      <c r="E872" s="33"/>
      <c r="F872" s="33"/>
      <c r="G872" s="33"/>
    </row>
    <row r="873" spans="1:7" x14ac:dyDescent="0.2">
      <c r="A873" s="33"/>
      <c r="B873" s="33"/>
      <c r="C873" s="33"/>
      <c r="D873" s="33"/>
      <c r="E873" s="33"/>
      <c r="F873" s="33"/>
      <c r="G873" s="33"/>
    </row>
    <row r="874" spans="1:7" x14ac:dyDescent="0.2">
      <c r="A874" s="33"/>
      <c r="B874" s="33"/>
      <c r="C874" s="33"/>
      <c r="D874" s="33"/>
      <c r="E874" s="33"/>
      <c r="F874" s="33"/>
      <c r="G874" s="33"/>
    </row>
    <row r="875" spans="1:7" x14ac:dyDescent="0.2">
      <c r="A875" s="33"/>
      <c r="B875" s="33"/>
      <c r="C875" s="33"/>
      <c r="D875" s="33"/>
      <c r="E875" s="33"/>
      <c r="F875" s="33"/>
      <c r="G875" s="33"/>
    </row>
    <row r="876" spans="1:7" x14ac:dyDescent="0.2">
      <c r="A876" s="33"/>
      <c r="B876" s="33"/>
      <c r="C876" s="33"/>
      <c r="D876" s="33"/>
      <c r="E876" s="33"/>
      <c r="F876" s="33"/>
      <c r="G876" s="33"/>
    </row>
    <row r="877" spans="1:7" x14ac:dyDescent="0.2">
      <c r="A877" s="33"/>
      <c r="B877" s="33"/>
      <c r="C877" s="33"/>
      <c r="D877" s="33"/>
      <c r="E877" s="33"/>
      <c r="F877" s="33"/>
      <c r="G877" s="33"/>
    </row>
    <row r="878" spans="1:7" x14ac:dyDescent="0.2">
      <c r="A878" s="33"/>
      <c r="B878" s="33"/>
      <c r="C878" s="33"/>
      <c r="D878" s="33"/>
      <c r="E878" s="33"/>
      <c r="F878" s="33"/>
      <c r="G878" s="33"/>
    </row>
    <row r="879" spans="1:7" x14ac:dyDescent="0.2">
      <c r="A879" s="33"/>
      <c r="B879" s="33"/>
      <c r="C879" s="33"/>
      <c r="D879" s="33"/>
      <c r="E879" s="33"/>
      <c r="F879" s="33"/>
      <c r="G879" s="33"/>
    </row>
    <row r="880" spans="1:7" x14ac:dyDescent="0.2">
      <c r="A880" s="33"/>
      <c r="B880" s="33"/>
      <c r="C880" s="33"/>
      <c r="D880" s="33"/>
      <c r="E880" s="33"/>
      <c r="F880" s="33"/>
      <c r="G880" s="33"/>
    </row>
    <row r="881" spans="1:7" x14ac:dyDescent="0.2">
      <c r="A881" s="33"/>
      <c r="B881" s="33"/>
      <c r="C881" s="33"/>
      <c r="D881" s="33"/>
      <c r="E881" s="33"/>
      <c r="F881" s="33"/>
      <c r="G881" s="33"/>
    </row>
    <row r="882" spans="1:7" x14ac:dyDescent="0.2">
      <c r="A882" s="33"/>
      <c r="B882" s="33"/>
      <c r="C882" s="33"/>
      <c r="D882" s="33"/>
      <c r="E882" s="33"/>
      <c r="F882" s="33"/>
      <c r="G882" s="33"/>
    </row>
    <row r="883" spans="1:7" x14ac:dyDescent="0.2">
      <c r="A883" s="33"/>
      <c r="B883" s="33"/>
      <c r="C883" s="33"/>
      <c r="D883" s="33"/>
      <c r="E883" s="33"/>
      <c r="F883" s="33"/>
      <c r="G883" s="33"/>
    </row>
    <row r="884" spans="1:7" x14ac:dyDescent="0.2">
      <c r="A884" s="33"/>
      <c r="B884" s="33"/>
      <c r="C884" s="33"/>
      <c r="D884" s="33"/>
      <c r="E884" s="33"/>
      <c r="F884" s="33"/>
      <c r="G884" s="33"/>
    </row>
    <row r="885" spans="1:7" x14ac:dyDescent="0.2">
      <c r="A885" s="33"/>
      <c r="B885" s="33"/>
      <c r="C885" s="33"/>
      <c r="D885" s="33"/>
      <c r="E885" s="33"/>
      <c r="F885" s="33"/>
      <c r="G885" s="33"/>
    </row>
    <row r="886" spans="1:7" x14ac:dyDescent="0.2">
      <c r="A886" s="33"/>
      <c r="B886" s="33"/>
      <c r="C886" s="33"/>
      <c r="D886" s="33"/>
      <c r="E886" s="33"/>
      <c r="F886" s="33"/>
      <c r="G886" s="33"/>
    </row>
    <row r="887" spans="1:7" x14ac:dyDescent="0.2">
      <c r="A887" s="33"/>
      <c r="B887" s="33"/>
      <c r="C887" s="33"/>
      <c r="D887" s="33"/>
      <c r="E887" s="33"/>
      <c r="F887" s="33"/>
      <c r="G887" s="33"/>
    </row>
    <row r="888" spans="1:7" x14ac:dyDescent="0.2">
      <c r="A888" s="33"/>
      <c r="B888" s="33"/>
      <c r="C888" s="33"/>
      <c r="D888" s="33"/>
      <c r="E888" s="33"/>
      <c r="F888" s="33"/>
      <c r="G888" s="33"/>
    </row>
    <row r="889" spans="1:7" x14ac:dyDescent="0.2">
      <c r="A889" s="33"/>
      <c r="B889" s="33"/>
      <c r="C889" s="33"/>
      <c r="D889" s="33"/>
      <c r="E889" s="33"/>
      <c r="F889" s="33"/>
      <c r="G889" s="33"/>
    </row>
    <row r="890" spans="1:7" x14ac:dyDescent="0.2">
      <c r="A890" s="33"/>
      <c r="B890" s="33"/>
      <c r="C890" s="33"/>
      <c r="D890" s="33"/>
      <c r="E890" s="33"/>
      <c r="F890" s="33"/>
      <c r="G890" s="33"/>
    </row>
    <row r="891" spans="1:7" x14ac:dyDescent="0.2">
      <c r="A891" s="33"/>
      <c r="B891" s="33"/>
      <c r="C891" s="33"/>
      <c r="D891" s="33"/>
      <c r="E891" s="33"/>
      <c r="F891" s="33"/>
      <c r="G891" s="33"/>
    </row>
    <row r="892" spans="1:7" x14ac:dyDescent="0.2">
      <c r="A892" s="33"/>
      <c r="B892" s="33"/>
      <c r="C892" s="33"/>
      <c r="D892" s="33"/>
      <c r="E892" s="33"/>
      <c r="F892" s="33"/>
      <c r="G892" s="33"/>
    </row>
    <row r="893" spans="1:7" x14ac:dyDescent="0.2">
      <c r="A893" s="33"/>
      <c r="B893" s="33"/>
      <c r="C893" s="33"/>
      <c r="D893" s="33"/>
      <c r="E893" s="33"/>
      <c r="F893" s="33"/>
      <c r="G893" s="33"/>
    </row>
    <row r="894" spans="1:7" x14ac:dyDescent="0.2">
      <c r="A894" s="33"/>
      <c r="B894" s="33"/>
      <c r="C894" s="33"/>
      <c r="D894" s="33"/>
      <c r="E894" s="33"/>
      <c r="F894" s="33"/>
      <c r="G894" s="33"/>
    </row>
    <row r="895" spans="1:7" x14ac:dyDescent="0.2">
      <c r="A895" s="33"/>
      <c r="B895" s="33"/>
      <c r="C895" s="33"/>
      <c r="D895" s="33"/>
      <c r="E895" s="33"/>
      <c r="F895" s="33"/>
      <c r="G895" s="33"/>
    </row>
    <row r="896" spans="1:7" x14ac:dyDescent="0.2">
      <c r="A896" s="33"/>
      <c r="B896" s="33"/>
      <c r="C896" s="33"/>
      <c r="D896" s="33"/>
      <c r="E896" s="33"/>
      <c r="F896" s="33"/>
      <c r="G896" s="33"/>
    </row>
    <row r="897" spans="1:7" x14ac:dyDescent="0.2">
      <c r="A897" s="33"/>
      <c r="B897" s="33"/>
      <c r="C897" s="33"/>
      <c r="D897" s="33"/>
      <c r="E897" s="33"/>
      <c r="F897" s="33"/>
      <c r="G897" s="33"/>
    </row>
    <row r="898" spans="1:7" x14ac:dyDescent="0.2">
      <c r="A898" s="33"/>
      <c r="B898" s="33"/>
      <c r="C898" s="33"/>
      <c r="D898" s="33"/>
      <c r="E898" s="33"/>
      <c r="F898" s="33"/>
      <c r="G898" s="33"/>
    </row>
    <row r="899" spans="1:7" x14ac:dyDescent="0.2">
      <c r="A899" s="33"/>
      <c r="B899" s="33"/>
      <c r="C899" s="33"/>
      <c r="D899" s="33"/>
      <c r="E899" s="33"/>
      <c r="F899" s="33"/>
      <c r="G899" s="33"/>
    </row>
    <row r="900" spans="1:7" x14ac:dyDescent="0.2">
      <c r="A900" s="33"/>
      <c r="B900" s="33"/>
      <c r="C900" s="33"/>
      <c r="D900" s="33"/>
      <c r="E900" s="33"/>
      <c r="F900" s="33"/>
      <c r="G900" s="33"/>
    </row>
    <row r="901" spans="1:7" x14ac:dyDescent="0.2">
      <c r="A901" s="33"/>
      <c r="B901" s="33"/>
      <c r="C901" s="33"/>
      <c r="D901" s="33"/>
      <c r="E901" s="33"/>
      <c r="F901" s="33"/>
      <c r="G901" s="33"/>
    </row>
    <row r="902" spans="1:7" x14ac:dyDescent="0.2">
      <c r="A902" s="33"/>
      <c r="B902" s="33"/>
      <c r="C902" s="33"/>
      <c r="D902" s="33"/>
      <c r="E902" s="33"/>
      <c r="F902" s="33"/>
      <c r="G902" s="33"/>
    </row>
    <row r="903" spans="1:7" x14ac:dyDescent="0.2">
      <c r="A903" s="33"/>
      <c r="B903" s="33"/>
      <c r="C903" s="33"/>
      <c r="D903" s="33"/>
      <c r="E903" s="33"/>
      <c r="F903" s="33"/>
      <c r="G903" s="33"/>
    </row>
    <row r="904" spans="1:7" x14ac:dyDescent="0.2">
      <c r="A904" s="33"/>
      <c r="B904" s="33"/>
      <c r="C904" s="33"/>
      <c r="D904" s="33"/>
      <c r="E904" s="33"/>
      <c r="F904" s="33"/>
      <c r="G904" s="33"/>
    </row>
    <row r="905" spans="1:7" x14ac:dyDescent="0.2">
      <c r="A905" s="33"/>
      <c r="B905" s="33"/>
      <c r="C905" s="33"/>
      <c r="D905" s="33"/>
      <c r="E905" s="33"/>
      <c r="F905" s="33"/>
      <c r="G905" s="33"/>
    </row>
    <row r="906" spans="1:7" x14ac:dyDescent="0.2">
      <c r="A906" s="33"/>
      <c r="B906" s="33"/>
      <c r="C906" s="33"/>
      <c r="D906" s="33"/>
      <c r="E906" s="33"/>
      <c r="F906" s="33"/>
      <c r="G906" s="33"/>
    </row>
    <row r="907" spans="1:7" x14ac:dyDescent="0.2">
      <c r="A907" s="33"/>
      <c r="B907" s="33"/>
      <c r="C907" s="33"/>
      <c r="D907" s="33"/>
      <c r="E907" s="33"/>
      <c r="F907" s="33"/>
      <c r="G907" s="33"/>
    </row>
    <row r="908" spans="1:7" x14ac:dyDescent="0.2">
      <c r="A908" s="33"/>
      <c r="B908" s="33"/>
      <c r="C908" s="33"/>
      <c r="D908" s="33"/>
      <c r="E908" s="33"/>
      <c r="F908" s="33"/>
      <c r="G908" s="33"/>
    </row>
    <row r="909" spans="1:7" x14ac:dyDescent="0.2">
      <c r="A909" s="33"/>
      <c r="B909" s="33"/>
      <c r="C909" s="33"/>
      <c r="D909" s="33"/>
      <c r="E909" s="33"/>
      <c r="F909" s="33"/>
      <c r="G909" s="33"/>
    </row>
    <row r="910" spans="1:7" x14ac:dyDescent="0.2">
      <c r="A910" s="33"/>
      <c r="B910" s="33"/>
      <c r="C910" s="33"/>
      <c r="D910" s="33"/>
      <c r="E910" s="33"/>
      <c r="F910" s="33"/>
      <c r="G910" s="33"/>
    </row>
    <row r="911" spans="1:7" x14ac:dyDescent="0.2">
      <c r="A911" s="33"/>
      <c r="B911" s="33"/>
      <c r="C911" s="33"/>
      <c r="D911" s="33"/>
      <c r="E911" s="33"/>
      <c r="F911" s="33"/>
      <c r="G911" s="33"/>
    </row>
    <row r="912" spans="1:7" x14ac:dyDescent="0.2">
      <c r="A912" s="33"/>
      <c r="B912" s="33"/>
      <c r="C912" s="33"/>
      <c r="D912" s="33"/>
      <c r="E912" s="33"/>
      <c r="F912" s="33"/>
      <c r="G912" s="33"/>
    </row>
    <row r="913" spans="1:7" x14ac:dyDescent="0.2">
      <c r="A913" s="33"/>
      <c r="B913" s="33"/>
      <c r="C913" s="33"/>
      <c r="D913" s="33"/>
      <c r="E913" s="33"/>
      <c r="F913" s="33"/>
      <c r="G913" s="33"/>
    </row>
    <row r="914" spans="1:7" x14ac:dyDescent="0.2">
      <c r="A914" s="33"/>
      <c r="B914" s="33"/>
      <c r="C914" s="33"/>
      <c r="D914" s="33"/>
      <c r="E914" s="33"/>
      <c r="F914" s="33"/>
      <c r="G914" s="33"/>
    </row>
    <row r="915" spans="1:7" x14ac:dyDescent="0.2">
      <c r="A915" s="33"/>
      <c r="B915" s="33"/>
      <c r="C915" s="33"/>
      <c r="D915" s="33"/>
      <c r="E915" s="33"/>
      <c r="F915" s="33"/>
      <c r="G915" s="33"/>
    </row>
    <row r="916" spans="1:7" x14ac:dyDescent="0.2">
      <c r="A916" s="33"/>
      <c r="B916" s="33"/>
      <c r="C916" s="33"/>
      <c r="D916" s="33"/>
      <c r="E916" s="33"/>
      <c r="F916" s="33"/>
      <c r="G916" s="33"/>
    </row>
    <row r="917" spans="1:7" x14ac:dyDescent="0.2">
      <c r="A917" s="33"/>
      <c r="B917" s="33"/>
      <c r="C917" s="33"/>
      <c r="D917" s="33"/>
      <c r="E917" s="33"/>
      <c r="F917" s="33"/>
      <c r="G917" s="33"/>
    </row>
    <row r="918" spans="1:7" x14ac:dyDescent="0.2">
      <c r="A918" s="33"/>
      <c r="B918" s="33"/>
      <c r="C918" s="33"/>
      <c r="D918" s="33"/>
      <c r="E918" s="33"/>
      <c r="F918" s="33"/>
      <c r="G918" s="33"/>
    </row>
    <row r="919" spans="1:7" x14ac:dyDescent="0.2">
      <c r="A919" s="33"/>
      <c r="B919" s="33"/>
      <c r="C919" s="33"/>
      <c r="D919" s="33"/>
      <c r="E919" s="33"/>
      <c r="F919" s="33"/>
      <c r="G919" s="33"/>
    </row>
    <row r="920" spans="1:7" x14ac:dyDescent="0.2">
      <c r="A920" s="33"/>
      <c r="B920" s="33"/>
      <c r="C920" s="33"/>
      <c r="D920" s="33"/>
      <c r="E920" s="33"/>
      <c r="F920" s="33"/>
      <c r="G920" s="33"/>
    </row>
    <row r="921" spans="1:7" x14ac:dyDescent="0.2">
      <c r="A921" s="33"/>
      <c r="B921" s="33"/>
      <c r="C921" s="33"/>
      <c r="D921" s="33"/>
      <c r="E921" s="33"/>
      <c r="F921" s="33"/>
      <c r="G921" s="33"/>
    </row>
    <row r="922" spans="1:7" x14ac:dyDescent="0.2">
      <c r="A922" s="33"/>
      <c r="B922" s="33"/>
      <c r="C922" s="33"/>
      <c r="D922" s="33"/>
      <c r="E922" s="33"/>
      <c r="F922" s="33"/>
      <c r="G922" s="33"/>
    </row>
    <row r="923" spans="1:7" x14ac:dyDescent="0.2">
      <c r="A923" s="33"/>
      <c r="B923" s="33"/>
      <c r="C923" s="33"/>
      <c r="D923" s="33"/>
      <c r="E923" s="33"/>
      <c r="F923" s="33"/>
      <c r="G923" s="33"/>
    </row>
    <row r="924" spans="1:7" x14ac:dyDescent="0.2">
      <c r="A924" s="33"/>
      <c r="B924" s="33"/>
      <c r="C924" s="33"/>
      <c r="D924" s="33"/>
      <c r="E924" s="33"/>
      <c r="F924" s="33"/>
      <c r="G924" s="33"/>
    </row>
    <row r="925" spans="1:7" x14ac:dyDescent="0.2">
      <c r="A925" s="33"/>
      <c r="B925" s="33"/>
      <c r="C925" s="33"/>
      <c r="D925" s="33"/>
      <c r="E925" s="33"/>
      <c r="F925" s="33"/>
      <c r="G925" s="33"/>
    </row>
    <row r="926" spans="1:7" x14ac:dyDescent="0.2">
      <c r="A926" s="33"/>
      <c r="B926" s="33"/>
      <c r="C926" s="33"/>
      <c r="D926" s="33"/>
      <c r="E926" s="33"/>
      <c r="F926" s="33"/>
      <c r="G926" s="33"/>
    </row>
    <row r="927" spans="1:7" x14ac:dyDescent="0.2">
      <c r="A927" s="33"/>
      <c r="B927" s="33"/>
      <c r="C927" s="33"/>
      <c r="D927" s="33"/>
      <c r="E927" s="33"/>
      <c r="F927" s="33"/>
      <c r="G927" s="33"/>
    </row>
    <row r="928" spans="1:7" x14ac:dyDescent="0.2">
      <c r="A928" s="33"/>
      <c r="B928" s="33"/>
      <c r="C928" s="33"/>
      <c r="D928" s="33"/>
      <c r="E928" s="33"/>
      <c r="F928" s="33"/>
      <c r="G928" s="33"/>
    </row>
    <row r="929" spans="1:7" x14ac:dyDescent="0.2">
      <c r="A929" s="33"/>
      <c r="B929" s="33"/>
      <c r="C929" s="33"/>
      <c r="D929" s="33"/>
      <c r="E929" s="33"/>
      <c r="F929" s="33"/>
      <c r="G929" s="33"/>
    </row>
    <row r="930" spans="1:7" x14ac:dyDescent="0.2">
      <c r="A930" s="33"/>
      <c r="B930" s="33"/>
      <c r="C930" s="33"/>
      <c r="D930" s="33"/>
      <c r="E930" s="33"/>
      <c r="F930" s="33"/>
      <c r="G930" s="33"/>
    </row>
    <row r="931" spans="1:7" x14ac:dyDescent="0.2">
      <c r="A931" s="33"/>
      <c r="B931" s="33"/>
      <c r="C931" s="33"/>
      <c r="D931" s="33"/>
      <c r="E931" s="33"/>
      <c r="F931" s="33"/>
      <c r="G931" s="33"/>
    </row>
    <row r="932" spans="1:7" x14ac:dyDescent="0.2">
      <c r="A932" s="33"/>
      <c r="B932" s="33"/>
      <c r="C932" s="33"/>
      <c r="D932" s="33"/>
      <c r="E932" s="33"/>
      <c r="F932" s="33"/>
      <c r="G932" s="33"/>
    </row>
    <row r="933" spans="1:7" x14ac:dyDescent="0.2">
      <c r="A933" s="33"/>
      <c r="B933" s="33"/>
      <c r="C933" s="33"/>
      <c r="D933" s="33"/>
      <c r="E933" s="33"/>
      <c r="F933" s="33"/>
      <c r="G933" s="33"/>
    </row>
    <row r="934" spans="1:7" x14ac:dyDescent="0.2">
      <c r="A934" s="33"/>
      <c r="B934" s="33"/>
      <c r="C934" s="33"/>
      <c r="D934" s="33"/>
      <c r="E934" s="33"/>
      <c r="F934" s="33"/>
      <c r="G934" s="33"/>
    </row>
    <row r="935" spans="1:7" x14ac:dyDescent="0.2">
      <c r="A935" s="33"/>
      <c r="B935" s="33"/>
      <c r="C935" s="33"/>
      <c r="D935" s="33"/>
      <c r="E935" s="33"/>
      <c r="F935" s="33"/>
      <c r="G935" s="33"/>
    </row>
    <row r="936" spans="1:7" x14ac:dyDescent="0.2">
      <c r="A936" s="33"/>
      <c r="B936" s="33"/>
      <c r="C936" s="33"/>
      <c r="D936" s="33"/>
      <c r="E936" s="33"/>
      <c r="F936" s="33"/>
      <c r="G936" s="33"/>
    </row>
    <row r="937" spans="1:7" x14ac:dyDescent="0.2">
      <c r="A937" s="33"/>
      <c r="B937" s="33"/>
      <c r="C937" s="33"/>
      <c r="D937" s="33"/>
      <c r="E937" s="33"/>
      <c r="F937" s="33"/>
      <c r="G937" s="33"/>
    </row>
    <row r="938" spans="1:7" x14ac:dyDescent="0.2">
      <c r="A938" s="33"/>
      <c r="B938" s="33"/>
      <c r="C938" s="33"/>
      <c r="D938" s="33"/>
      <c r="E938" s="33"/>
      <c r="F938" s="33"/>
      <c r="G938" s="33"/>
    </row>
    <row r="939" spans="1:7" x14ac:dyDescent="0.2">
      <c r="A939" s="33"/>
      <c r="B939" s="33"/>
      <c r="C939" s="33"/>
      <c r="D939" s="33"/>
      <c r="E939" s="33"/>
      <c r="F939" s="33"/>
      <c r="G939" s="33"/>
    </row>
    <row r="940" spans="1:7" x14ac:dyDescent="0.2">
      <c r="A940" s="33"/>
      <c r="B940" s="33"/>
      <c r="C940" s="33"/>
      <c r="D940" s="33"/>
      <c r="E940" s="33"/>
      <c r="F940" s="33"/>
      <c r="G940" s="33"/>
    </row>
    <row r="941" spans="1:7" x14ac:dyDescent="0.2">
      <c r="A941" s="33"/>
      <c r="B941" s="33"/>
      <c r="C941" s="33"/>
      <c r="D941" s="33"/>
      <c r="E941" s="33"/>
      <c r="F941" s="33"/>
      <c r="G941" s="33"/>
    </row>
    <row r="942" spans="1:7" x14ac:dyDescent="0.2">
      <c r="A942" s="33"/>
      <c r="B942" s="33"/>
      <c r="C942" s="33"/>
      <c r="D942" s="33"/>
      <c r="E942" s="33"/>
      <c r="F942" s="33"/>
      <c r="G942" s="33"/>
    </row>
    <row r="943" spans="1:7" x14ac:dyDescent="0.2">
      <c r="A943" s="33"/>
      <c r="B943" s="33"/>
      <c r="C943" s="33"/>
      <c r="D943" s="33"/>
      <c r="E943" s="33"/>
      <c r="F943" s="33"/>
      <c r="G943" s="33"/>
    </row>
    <row r="944" spans="1:7" x14ac:dyDescent="0.2">
      <c r="A944" s="33"/>
      <c r="B944" s="33"/>
      <c r="C944" s="33"/>
      <c r="D944" s="33"/>
      <c r="E944" s="33"/>
      <c r="F944" s="33"/>
      <c r="G944" s="33"/>
    </row>
    <row r="945" spans="1:7" x14ac:dyDescent="0.2">
      <c r="A945" s="33"/>
      <c r="B945" s="33"/>
      <c r="C945" s="33"/>
      <c r="D945" s="33"/>
      <c r="E945" s="33"/>
      <c r="F945" s="33"/>
      <c r="G945" s="33"/>
    </row>
    <row r="946" spans="1:7" x14ac:dyDescent="0.2">
      <c r="A946" s="33"/>
      <c r="B946" s="33"/>
      <c r="C946" s="33"/>
      <c r="D946" s="33"/>
      <c r="E946" s="33"/>
      <c r="F946" s="33"/>
      <c r="G946" s="33"/>
    </row>
    <row r="947" spans="1:7" x14ac:dyDescent="0.2">
      <c r="A947" s="33"/>
      <c r="B947" s="33"/>
      <c r="C947" s="33"/>
      <c r="D947" s="33"/>
      <c r="E947" s="33"/>
      <c r="F947" s="33"/>
      <c r="G947" s="33"/>
    </row>
    <row r="948" spans="1:7" x14ac:dyDescent="0.2">
      <c r="A948" s="33"/>
      <c r="B948" s="33"/>
      <c r="C948" s="33"/>
      <c r="D948" s="33"/>
      <c r="E948" s="33"/>
      <c r="F948" s="33"/>
      <c r="G948" s="33"/>
    </row>
    <row r="949" spans="1:7" x14ac:dyDescent="0.2">
      <c r="A949" s="33"/>
      <c r="B949" s="33"/>
      <c r="C949" s="33"/>
      <c r="D949" s="33"/>
      <c r="E949" s="33"/>
      <c r="F949" s="33"/>
      <c r="G949" s="33"/>
    </row>
    <row r="950" spans="1:7" x14ac:dyDescent="0.2">
      <c r="A950" s="33"/>
      <c r="B950" s="33"/>
      <c r="C950" s="33"/>
      <c r="D950" s="33"/>
      <c r="E950" s="33"/>
      <c r="F950" s="33"/>
      <c r="G950" s="33"/>
    </row>
    <row r="951" spans="1:7" x14ac:dyDescent="0.2">
      <c r="A951" s="33"/>
      <c r="B951" s="33"/>
      <c r="C951" s="33"/>
      <c r="D951" s="33"/>
      <c r="E951" s="33"/>
      <c r="F951" s="33"/>
      <c r="G951" s="33"/>
    </row>
    <row r="952" spans="1:7" x14ac:dyDescent="0.2">
      <c r="A952" s="33"/>
      <c r="B952" s="33"/>
      <c r="C952" s="33"/>
      <c r="D952" s="33"/>
      <c r="E952" s="33"/>
      <c r="F952" s="33"/>
      <c r="G952" s="33"/>
    </row>
    <row r="953" spans="1:7" x14ac:dyDescent="0.2">
      <c r="A953" s="33"/>
      <c r="B953" s="33"/>
      <c r="C953" s="33"/>
      <c r="D953" s="33"/>
      <c r="E953" s="33"/>
      <c r="F953" s="33"/>
      <c r="G953" s="33"/>
    </row>
    <row r="954" spans="1:7" x14ac:dyDescent="0.2">
      <c r="A954" s="33"/>
      <c r="B954" s="33"/>
      <c r="C954" s="33"/>
      <c r="D954" s="33"/>
      <c r="E954" s="33"/>
      <c r="F954" s="33"/>
      <c r="G954" s="33"/>
    </row>
    <row r="955" spans="1:7" x14ac:dyDescent="0.2">
      <c r="A955" s="33"/>
      <c r="B955" s="33"/>
      <c r="C955" s="33"/>
      <c r="D955" s="33"/>
      <c r="E955" s="33"/>
      <c r="F955" s="33"/>
      <c r="G955" s="33"/>
    </row>
    <row r="956" spans="1:7" x14ac:dyDescent="0.2">
      <c r="A956" s="33"/>
      <c r="B956" s="33"/>
      <c r="C956" s="33"/>
      <c r="D956" s="33"/>
      <c r="E956" s="33"/>
      <c r="F956" s="33"/>
      <c r="G956" s="33"/>
    </row>
    <row r="957" spans="1:7" x14ac:dyDescent="0.2">
      <c r="A957" s="33"/>
      <c r="B957" s="33"/>
      <c r="C957" s="33"/>
      <c r="D957" s="33"/>
      <c r="E957" s="33"/>
      <c r="F957" s="33"/>
      <c r="G957" s="33"/>
    </row>
    <row r="958" spans="1:7" x14ac:dyDescent="0.2">
      <c r="A958" s="33"/>
      <c r="B958" s="33"/>
      <c r="C958" s="33"/>
      <c r="D958" s="33"/>
      <c r="E958" s="33"/>
      <c r="F958" s="33"/>
      <c r="G958" s="33"/>
    </row>
    <row r="959" spans="1:7" x14ac:dyDescent="0.2">
      <c r="A959" s="33"/>
      <c r="B959" s="33"/>
      <c r="C959" s="33"/>
      <c r="D959" s="33"/>
      <c r="E959" s="33"/>
      <c r="F959" s="33"/>
      <c r="G959" s="33"/>
    </row>
    <row r="960" spans="1:7" x14ac:dyDescent="0.2">
      <c r="A960" s="33"/>
      <c r="B960" s="33"/>
      <c r="C960" s="33"/>
      <c r="D960" s="33"/>
      <c r="E960" s="33"/>
      <c r="F960" s="33"/>
      <c r="G960" s="33"/>
    </row>
    <row r="961" spans="1:7" x14ac:dyDescent="0.2">
      <c r="A961" s="33"/>
      <c r="B961" s="33"/>
      <c r="C961" s="33"/>
      <c r="D961" s="33"/>
      <c r="E961" s="33"/>
      <c r="F961" s="33"/>
      <c r="G961" s="33"/>
    </row>
    <row r="962" spans="1:7" x14ac:dyDescent="0.2">
      <c r="A962" s="33"/>
      <c r="B962" s="33"/>
      <c r="C962" s="33"/>
      <c r="D962" s="33"/>
      <c r="E962" s="33"/>
      <c r="F962" s="33"/>
      <c r="G962" s="33"/>
    </row>
    <row r="963" spans="1:7" x14ac:dyDescent="0.2">
      <c r="A963" s="33"/>
      <c r="B963" s="33"/>
      <c r="C963" s="33"/>
      <c r="D963" s="33"/>
      <c r="E963" s="33"/>
      <c r="F963" s="33"/>
      <c r="G963" s="33"/>
    </row>
    <row r="964" spans="1:7" x14ac:dyDescent="0.2">
      <c r="A964" s="33"/>
      <c r="B964" s="33"/>
      <c r="C964" s="33"/>
      <c r="D964" s="33"/>
      <c r="E964" s="33"/>
      <c r="F964" s="33"/>
      <c r="G964" s="33"/>
    </row>
    <row r="965" spans="1:7" x14ac:dyDescent="0.2">
      <c r="A965" s="33"/>
      <c r="B965" s="33"/>
      <c r="C965" s="33"/>
      <c r="D965" s="33"/>
      <c r="E965" s="33"/>
      <c r="F965" s="33"/>
      <c r="G965" s="33"/>
    </row>
    <row r="966" spans="1:7" x14ac:dyDescent="0.2">
      <c r="A966" s="33"/>
      <c r="B966" s="33"/>
      <c r="C966" s="33"/>
      <c r="D966" s="33"/>
      <c r="E966" s="33"/>
      <c r="F966" s="33"/>
      <c r="G966" s="33"/>
    </row>
    <row r="967" spans="1:7" x14ac:dyDescent="0.2">
      <c r="A967" s="33"/>
      <c r="B967" s="33"/>
      <c r="C967" s="33"/>
      <c r="D967" s="33"/>
      <c r="E967" s="33"/>
      <c r="F967" s="33"/>
      <c r="G967" s="33"/>
    </row>
    <row r="968" spans="1:7" x14ac:dyDescent="0.2">
      <c r="A968" s="33"/>
      <c r="B968" s="33"/>
      <c r="C968" s="33"/>
      <c r="D968" s="33"/>
      <c r="E968" s="33"/>
      <c r="F968" s="33"/>
      <c r="G968" s="33"/>
    </row>
    <row r="969" spans="1:7" x14ac:dyDescent="0.2">
      <c r="A969" s="33"/>
      <c r="B969" s="33"/>
      <c r="C969" s="33"/>
      <c r="D969" s="33"/>
      <c r="E969" s="33"/>
      <c r="F969" s="33"/>
      <c r="G969" s="33"/>
    </row>
    <row r="970" spans="1:7" x14ac:dyDescent="0.2">
      <c r="A970" s="33"/>
      <c r="B970" s="33"/>
      <c r="C970" s="33"/>
      <c r="D970" s="33"/>
      <c r="E970" s="33"/>
      <c r="F970" s="33"/>
      <c r="G970" s="33"/>
    </row>
    <row r="971" spans="1:7" x14ac:dyDescent="0.2">
      <c r="A971" s="33"/>
      <c r="B971" s="33"/>
      <c r="C971" s="33"/>
      <c r="D971" s="33"/>
      <c r="E971" s="33"/>
      <c r="F971" s="33"/>
      <c r="G971" s="33"/>
    </row>
    <row r="972" spans="1:7" x14ac:dyDescent="0.2">
      <c r="A972" s="33"/>
      <c r="B972" s="33"/>
      <c r="C972" s="33"/>
      <c r="D972" s="33"/>
      <c r="E972" s="33"/>
      <c r="F972" s="33"/>
      <c r="G972" s="33"/>
    </row>
    <row r="973" spans="1:7" x14ac:dyDescent="0.2">
      <c r="A973" s="33"/>
      <c r="B973" s="33"/>
      <c r="C973" s="33"/>
      <c r="D973" s="33"/>
      <c r="E973" s="33"/>
      <c r="F973" s="33"/>
      <c r="G973" s="33"/>
    </row>
    <row r="974" spans="1:7" x14ac:dyDescent="0.2">
      <c r="A974" s="33"/>
      <c r="B974" s="33"/>
      <c r="C974" s="33"/>
      <c r="D974" s="33"/>
      <c r="E974" s="33"/>
      <c r="F974" s="33"/>
      <c r="G974" s="33"/>
    </row>
    <row r="975" spans="1:7" x14ac:dyDescent="0.2">
      <c r="A975" s="33"/>
      <c r="B975" s="33"/>
      <c r="C975" s="33"/>
      <c r="D975" s="33"/>
      <c r="E975" s="33"/>
      <c r="F975" s="33"/>
      <c r="G975" s="33"/>
    </row>
    <row r="976" spans="1:7" x14ac:dyDescent="0.2">
      <c r="A976" s="33"/>
      <c r="B976" s="33"/>
      <c r="C976" s="33"/>
      <c r="D976" s="33"/>
      <c r="E976" s="33"/>
      <c r="F976" s="33"/>
      <c r="G976" s="33"/>
    </row>
    <row r="977" spans="1:7" x14ac:dyDescent="0.2">
      <c r="A977" s="33"/>
      <c r="B977" s="33"/>
      <c r="C977" s="33"/>
      <c r="D977" s="33"/>
      <c r="E977" s="33"/>
      <c r="F977" s="33"/>
      <c r="G977" s="33"/>
    </row>
    <row r="978" spans="1:7" x14ac:dyDescent="0.2">
      <c r="A978" s="33"/>
      <c r="B978" s="33"/>
      <c r="C978" s="33"/>
      <c r="D978" s="33"/>
      <c r="E978" s="33"/>
      <c r="F978" s="33"/>
      <c r="G978" s="33"/>
    </row>
    <row r="979" spans="1:7" x14ac:dyDescent="0.2">
      <c r="A979" s="33"/>
      <c r="B979" s="33"/>
      <c r="C979" s="33"/>
      <c r="D979" s="33"/>
      <c r="E979" s="33"/>
      <c r="F979" s="33"/>
      <c r="G979" s="33"/>
    </row>
    <row r="980" spans="1:7" x14ac:dyDescent="0.2">
      <c r="A980" s="33"/>
      <c r="B980" s="33"/>
      <c r="C980" s="33"/>
      <c r="D980" s="33"/>
      <c r="E980" s="33"/>
      <c r="F980" s="33"/>
      <c r="G980" s="33"/>
    </row>
    <row r="981" spans="1:7" x14ac:dyDescent="0.2">
      <c r="A981" s="33"/>
      <c r="B981" s="33"/>
      <c r="C981" s="33"/>
      <c r="D981" s="33"/>
      <c r="E981" s="33"/>
      <c r="F981" s="33"/>
      <c r="G981" s="33"/>
    </row>
    <row r="982" spans="1:7" x14ac:dyDescent="0.2">
      <c r="A982" s="33"/>
      <c r="B982" s="33"/>
      <c r="C982" s="33"/>
      <c r="D982" s="33"/>
      <c r="E982" s="33"/>
      <c r="F982" s="33"/>
      <c r="G982" s="33"/>
    </row>
    <row r="983" spans="1:7" x14ac:dyDescent="0.2">
      <c r="A983" s="33"/>
      <c r="B983" s="33"/>
      <c r="C983" s="33"/>
      <c r="D983" s="33"/>
      <c r="E983" s="33"/>
      <c r="F983" s="33"/>
      <c r="G983" s="33"/>
    </row>
    <row r="984" spans="1:7" x14ac:dyDescent="0.2">
      <c r="A984" s="33"/>
      <c r="B984" s="33"/>
      <c r="C984" s="33"/>
      <c r="D984" s="33"/>
      <c r="E984" s="33"/>
      <c r="F984" s="33"/>
      <c r="G984" s="33"/>
    </row>
    <row r="985" spans="1:7" x14ac:dyDescent="0.2">
      <c r="A985" s="33"/>
      <c r="B985" s="33"/>
      <c r="C985" s="33"/>
      <c r="D985" s="33"/>
      <c r="E985" s="33"/>
      <c r="F985" s="33"/>
      <c r="G985" s="33"/>
    </row>
    <row r="986" spans="1:7" x14ac:dyDescent="0.2">
      <c r="A986" s="33"/>
      <c r="B986" s="33"/>
      <c r="C986" s="33"/>
      <c r="D986" s="33"/>
      <c r="E986" s="33"/>
      <c r="F986" s="33"/>
      <c r="G986" s="33"/>
    </row>
    <row r="987" spans="1:7" x14ac:dyDescent="0.2">
      <c r="A987" s="33"/>
      <c r="B987" s="33"/>
      <c r="C987" s="33"/>
      <c r="D987" s="33"/>
      <c r="E987" s="33"/>
      <c r="F987" s="33"/>
      <c r="G987" s="33"/>
    </row>
    <row r="988" spans="1:7" x14ac:dyDescent="0.2">
      <c r="A988" s="33"/>
      <c r="B988" s="33"/>
      <c r="C988" s="33"/>
      <c r="D988" s="33"/>
      <c r="E988" s="33"/>
      <c r="F988" s="33"/>
      <c r="G988" s="33"/>
    </row>
    <row r="989" spans="1:7" x14ac:dyDescent="0.2">
      <c r="A989" s="33"/>
      <c r="B989" s="33"/>
      <c r="C989" s="33"/>
      <c r="D989" s="33"/>
      <c r="E989" s="33"/>
      <c r="F989" s="33"/>
      <c r="G989" s="33"/>
    </row>
    <row r="990" spans="1:7" x14ac:dyDescent="0.2">
      <c r="A990" s="33"/>
      <c r="B990" s="33"/>
      <c r="C990" s="33"/>
      <c r="D990" s="33"/>
      <c r="E990" s="33"/>
      <c r="F990" s="33"/>
      <c r="G990" s="33"/>
    </row>
    <row r="991" spans="1:7" x14ac:dyDescent="0.2">
      <c r="A991" s="33"/>
      <c r="B991" s="33"/>
      <c r="C991" s="33"/>
      <c r="D991" s="33"/>
      <c r="E991" s="33"/>
      <c r="F991" s="33"/>
      <c r="G991" s="33"/>
    </row>
    <row r="992" spans="1:7" x14ac:dyDescent="0.2">
      <c r="A992" s="33"/>
      <c r="B992" s="33"/>
      <c r="C992" s="33"/>
      <c r="D992" s="33"/>
      <c r="E992" s="33"/>
      <c r="F992" s="33"/>
      <c r="G992" s="33"/>
    </row>
    <row r="993" spans="1:7" x14ac:dyDescent="0.2">
      <c r="A993" s="33"/>
      <c r="B993" s="33"/>
      <c r="C993" s="33"/>
      <c r="D993" s="33"/>
      <c r="E993" s="33"/>
      <c r="F993" s="33"/>
      <c r="G993" s="33"/>
    </row>
    <row r="994" spans="1:7" x14ac:dyDescent="0.2">
      <c r="A994" s="33"/>
      <c r="B994" s="33"/>
      <c r="C994" s="33"/>
      <c r="D994" s="33"/>
      <c r="E994" s="33"/>
      <c r="F994" s="33"/>
      <c r="G994" s="33"/>
    </row>
    <row r="995" spans="1:7" x14ac:dyDescent="0.2">
      <c r="A995" s="33"/>
      <c r="B995" s="33"/>
      <c r="C995" s="33"/>
      <c r="D995" s="33"/>
      <c r="E995" s="33"/>
      <c r="F995" s="33"/>
      <c r="G995" s="33"/>
    </row>
    <row r="996" spans="1:7" x14ac:dyDescent="0.2">
      <c r="A996" s="33"/>
      <c r="B996" s="33"/>
      <c r="C996" s="33"/>
      <c r="D996" s="33"/>
      <c r="E996" s="33"/>
      <c r="F996" s="33"/>
      <c r="G996" s="33"/>
    </row>
    <row r="997" spans="1:7" x14ac:dyDescent="0.2">
      <c r="A997" s="33"/>
      <c r="B997" s="33"/>
      <c r="C997" s="33"/>
      <c r="D997" s="33"/>
      <c r="E997" s="33"/>
      <c r="F997" s="33"/>
      <c r="G997" s="33"/>
    </row>
    <row r="998" spans="1:7" x14ac:dyDescent="0.2">
      <c r="A998" s="33"/>
      <c r="B998" s="33"/>
      <c r="C998" s="33"/>
      <c r="D998" s="33"/>
      <c r="E998" s="33"/>
      <c r="F998" s="33"/>
      <c r="G998" s="33"/>
    </row>
    <row r="999" spans="1:7" x14ac:dyDescent="0.2">
      <c r="A999" s="33"/>
      <c r="B999" s="33"/>
      <c r="C999" s="33"/>
      <c r="D999" s="33"/>
      <c r="E999" s="33"/>
      <c r="F999" s="33"/>
      <c r="G999" s="33"/>
    </row>
    <row r="1000" spans="1:7" x14ac:dyDescent="0.2">
      <c r="A1000" s="33"/>
      <c r="B1000" s="33"/>
      <c r="C1000" s="33"/>
      <c r="D1000" s="33"/>
      <c r="E1000" s="33"/>
      <c r="F1000" s="33"/>
      <c r="G1000" s="33"/>
    </row>
    <row r="1001" spans="1:7" x14ac:dyDescent="0.2">
      <c r="A1001" s="33"/>
      <c r="B1001" s="33"/>
      <c r="C1001" s="33"/>
      <c r="D1001" s="33"/>
      <c r="E1001" s="33"/>
      <c r="F1001" s="33"/>
      <c r="G1001" s="33"/>
    </row>
    <row r="1002" spans="1:7" x14ac:dyDescent="0.2">
      <c r="A1002" s="33"/>
      <c r="B1002" s="33"/>
      <c r="C1002" s="33"/>
      <c r="D1002" s="33"/>
      <c r="E1002" s="33"/>
      <c r="F1002" s="33"/>
      <c r="G1002" s="33"/>
    </row>
    <row r="1003" spans="1:7" x14ac:dyDescent="0.2">
      <c r="A1003" s="33"/>
      <c r="B1003" s="33"/>
      <c r="C1003" s="33"/>
      <c r="D1003" s="33"/>
      <c r="E1003" s="33"/>
      <c r="F1003" s="33"/>
      <c r="G1003" s="33"/>
    </row>
    <row r="1004" spans="1:7" x14ac:dyDescent="0.2">
      <c r="A1004" s="33"/>
      <c r="B1004" s="33"/>
      <c r="C1004" s="33"/>
      <c r="D1004" s="33"/>
      <c r="E1004" s="33"/>
      <c r="F1004" s="33"/>
      <c r="G1004" s="33"/>
    </row>
    <row r="1005" spans="1:7" x14ac:dyDescent="0.2">
      <c r="A1005" s="33"/>
      <c r="B1005" s="33"/>
      <c r="C1005" s="33"/>
      <c r="D1005" s="33"/>
      <c r="E1005" s="33"/>
      <c r="F1005" s="33"/>
      <c r="G1005" s="33"/>
    </row>
    <row r="1006" spans="1:7" x14ac:dyDescent="0.2">
      <c r="A1006" s="33"/>
      <c r="B1006" s="33"/>
      <c r="C1006" s="33"/>
      <c r="D1006" s="33"/>
      <c r="E1006" s="33"/>
      <c r="F1006" s="33"/>
      <c r="G1006" s="33"/>
    </row>
    <row r="1007" spans="1:7" x14ac:dyDescent="0.2">
      <c r="A1007" s="33"/>
      <c r="B1007" s="33"/>
      <c r="C1007" s="33"/>
      <c r="D1007" s="33"/>
      <c r="E1007" s="33"/>
      <c r="F1007" s="33"/>
      <c r="G1007" s="33"/>
    </row>
    <row r="1008" spans="1:7" x14ac:dyDescent="0.2">
      <c r="A1008" s="33"/>
      <c r="B1008" s="33"/>
      <c r="C1008" s="33"/>
      <c r="D1008" s="33"/>
      <c r="E1008" s="33"/>
      <c r="F1008" s="33"/>
      <c r="G1008" s="33"/>
    </row>
    <row r="1009" spans="1:7" x14ac:dyDescent="0.2">
      <c r="A1009" s="33"/>
      <c r="B1009" s="33"/>
      <c r="C1009" s="33"/>
      <c r="D1009" s="33"/>
      <c r="E1009" s="33"/>
      <c r="F1009" s="33"/>
      <c r="G1009" s="33"/>
    </row>
    <row r="1010" spans="1:7" x14ac:dyDescent="0.2">
      <c r="A1010" s="33"/>
      <c r="B1010" s="33"/>
      <c r="C1010" s="33"/>
      <c r="D1010" s="33"/>
      <c r="E1010" s="33"/>
      <c r="F1010" s="33"/>
      <c r="G1010" s="33"/>
    </row>
    <row r="1011" spans="1:7" x14ac:dyDescent="0.2">
      <c r="A1011" s="33"/>
      <c r="B1011" s="33"/>
      <c r="C1011" s="33"/>
      <c r="D1011" s="33"/>
      <c r="E1011" s="33"/>
      <c r="F1011" s="33"/>
      <c r="G1011" s="33"/>
    </row>
    <row r="1012" spans="1:7" x14ac:dyDescent="0.2">
      <c r="A1012" s="33"/>
      <c r="B1012" s="33"/>
      <c r="C1012" s="33"/>
      <c r="D1012" s="33"/>
      <c r="E1012" s="33"/>
      <c r="F1012" s="33"/>
      <c r="G1012" s="33"/>
    </row>
    <row r="1013" spans="1:7" x14ac:dyDescent="0.2">
      <c r="A1013" s="33"/>
      <c r="B1013" s="33"/>
      <c r="C1013" s="33"/>
      <c r="D1013" s="33"/>
      <c r="E1013" s="33"/>
      <c r="F1013" s="33"/>
      <c r="G1013" s="33"/>
    </row>
    <row r="1014" spans="1:7" x14ac:dyDescent="0.2">
      <c r="A1014" s="33"/>
      <c r="B1014" s="33"/>
      <c r="C1014" s="33"/>
      <c r="D1014" s="33"/>
      <c r="E1014" s="33"/>
      <c r="F1014" s="33"/>
      <c r="G1014" s="33"/>
    </row>
    <row r="1015" spans="1:7" x14ac:dyDescent="0.2">
      <c r="A1015" s="33"/>
      <c r="B1015" s="33"/>
      <c r="C1015" s="33"/>
      <c r="D1015" s="33"/>
      <c r="E1015" s="33"/>
      <c r="F1015" s="33"/>
      <c r="G1015" s="33"/>
    </row>
    <row r="1016" spans="1:7" x14ac:dyDescent="0.2">
      <c r="A1016" s="33"/>
      <c r="B1016" s="33"/>
      <c r="C1016" s="33"/>
      <c r="D1016" s="33"/>
      <c r="E1016" s="33"/>
      <c r="F1016" s="33"/>
      <c r="G1016" s="33"/>
    </row>
    <row r="1017" spans="1:7" x14ac:dyDescent="0.2">
      <c r="A1017" s="33"/>
      <c r="B1017" s="33"/>
      <c r="C1017" s="33"/>
      <c r="D1017" s="33"/>
      <c r="E1017" s="33"/>
      <c r="F1017" s="33"/>
      <c r="G1017" s="33"/>
    </row>
    <row r="1018" spans="1:7" x14ac:dyDescent="0.2">
      <c r="A1018" s="33"/>
      <c r="B1018" s="33"/>
      <c r="C1018" s="33"/>
      <c r="D1018" s="33"/>
      <c r="E1018" s="33"/>
      <c r="F1018" s="33"/>
      <c r="G1018" s="33"/>
    </row>
    <row r="1019" spans="1:7" x14ac:dyDescent="0.2">
      <c r="A1019" s="33"/>
      <c r="B1019" s="33"/>
      <c r="C1019" s="33"/>
      <c r="D1019" s="33"/>
      <c r="E1019" s="33"/>
      <c r="F1019" s="33"/>
      <c r="G1019" s="33"/>
    </row>
    <row r="1020" spans="1:7" x14ac:dyDescent="0.2">
      <c r="A1020" s="33"/>
      <c r="B1020" s="33"/>
      <c r="C1020" s="33"/>
      <c r="D1020" s="33"/>
      <c r="E1020" s="33"/>
      <c r="F1020" s="33"/>
      <c r="G1020" s="33"/>
    </row>
    <row r="1021" spans="1:7" x14ac:dyDescent="0.2">
      <c r="A1021" s="33"/>
      <c r="B1021" s="33"/>
      <c r="C1021" s="33"/>
      <c r="D1021" s="33"/>
      <c r="E1021" s="33"/>
      <c r="F1021" s="33"/>
      <c r="G1021" s="33"/>
    </row>
    <row r="1022" spans="1:7" x14ac:dyDescent="0.2">
      <c r="A1022" s="33"/>
      <c r="B1022" s="33"/>
      <c r="C1022" s="33"/>
      <c r="D1022" s="33"/>
      <c r="E1022" s="33"/>
      <c r="F1022" s="33"/>
      <c r="G1022" s="33"/>
    </row>
    <row r="1023" spans="1:7" x14ac:dyDescent="0.2">
      <c r="A1023" s="33"/>
      <c r="B1023" s="33"/>
      <c r="C1023" s="33"/>
      <c r="D1023" s="33"/>
      <c r="E1023" s="33"/>
      <c r="F1023" s="33"/>
      <c r="G1023" s="33"/>
    </row>
    <row r="1024" spans="1:7" x14ac:dyDescent="0.2">
      <c r="A1024" s="33"/>
      <c r="B1024" s="33"/>
      <c r="C1024" s="33"/>
      <c r="D1024" s="33"/>
      <c r="E1024" s="33"/>
      <c r="F1024" s="33"/>
      <c r="G1024" s="33"/>
    </row>
    <row r="1025" spans="1:7" x14ac:dyDescent="0.2">
      <c r="A1025" s="33"/>
      <c r="B1025" s="33"/>
      <c r="C1025" s="33"/>
      <c r="D1025" s="33"/>
      <c r="E1025" s="33"/>
      <c r="F1025" s="33"/>
      <c r="G1025" s="33"/>
    </row>
    <row r="1026" spans="1:7" x14ac:dyDescent="0.2">
      <c r="A1026" s="33"/>
      <c r="B1026" s="33"/>
      <c r="C1026" s="33"/>
      <c r="D1026" s="33"/>
      <c r="E1026" s="33"/>
      <c r="F1026" s="33"/>
      <c r="G1026" s="33"/>
    </row>
    <row r="1027" spans="1:7" x14ac:dyDescent="0.2">
      <c r="A1027" s="33"/>
      <c r="B1027" s="33"/>
      <c r="C1027" s="33"/>
      <c r="D1027" s="33"/>
      <c r="E1027" s="33"/>
      <c r="F1027" s="33"/>
      <c r="G1027" s="33"/>
    </row>
    <row r="1028" spans="1:7" x14ac:dyDescent="0.2">
      <c r="A1028" s="33"/>
      <c r="B1028" s="33"/>
      <c r="C1028" s="33"/>
      <c r="D1028" s="33"/>
      <c r="E1028" s="33"/>
      <c r="F1028" s="33"/>
      <c r="G1028" s="33"/>
    </row>
    <row r="1029" spans="1:7" x14ac:dyDescent="0.2">
      <c r="A1029" s="33"/>
      <c r="B1029" s="33"/>
      <c r="C1029" s="33"/>
      <c r="D1029" s="33"/>
      <c r="E1029" s="33"/>
      <c r="F1029" s="33"/>
      <c r="G1029" s="33"/>
    </row>
    <row r="1030" spans="1:7" x14ac:dyDescent="0.2">
      <c r="A1030" s="33"/>
      <c r="B1030" s="33"/>
      <c r="C1030" s="33"/>
      <c r="D1030" s="33"/>
      <c r="E1030" s="33"/>
      <c r="F1030" s="33"/>
      <c r="G1030" s="33"/>
    </row>
    <row r="1031" spans="1:7" x14ac:dyDescent="0.2">
      <c r="A1031" s="33"/>
      <c r="B1031" s="33"/>
      <c r="C1031" s="33"/>
      <c r="D1031" s="33"/>
      <c r="E1031" s="33"/>
      <c r="F1031" s="33"/>
      <c r="G1031" s="33"/>
    </row>
    <row r="1032" spans="1:7" x14ac:dyDescent="0.2">
      <c r="A1032" s="33"/>
      <c r="B1032" s="33"/>
      <c r="C1032" s="33"/>
      <c r="D1032" s="33"/>
      <c r="E1032" s="33"/>
      <c r="F1032" s="33"/>
      <c r="G1032" s="33"/>
    </row>
    <row r="1033" spans="1:7" x14ac:dyDescent="0.2">
      <c r="A1033" s="33"/>
      <c r="B1033" s="33"/>
      <c r="C1033" s="33"/>
      <c r="D1033" s="33"/>
      <c r="E1033" s="33"/>
      <c r="F1033" s="33"/>
      <c r="G1033" s="33"/>
    </row>
    <row r="1034" spans="1:7" x14ac:dyDescent="0.2">
      <c r="A1034" s="33"/>
      <c r="B1034" s="33"/>
      <c r="C1034" s="33"/>
      <c r="D1034" s="33"/>
      <c r="E1034" s="33"/>
      <c r="F1034" s="33"/>
      <c r="G1034" s="33"/>
    </row>
    <row r="1035" spans="1:7" x14ac:dyDescent="0.2">
      <c r="A1035" s="33"/>
      <c r="B1035" s="33"/>
      <c r="C1035" s="33"/>
      <c r="D1035" s="33"/>
      <c r="E1035" s="33"/>
      <c r="F1035" s="33"/>
      <c r="G1035" s="33"/>
    </row>
    <row r="1036" spans="1:7" x14ac:dyDescent="0.2">
      <c r="A1036" s="33"/>
      <c r="B1036" s="33"/>
      <c r="C1036" s="33"/>
      <c r="D1036" s="33"/>
      <c r="E1036" s="33"/>
      <c r="F1036" s="33"/>
      <c r="G1036" s="33"/>
    </row>
    <row r="1037" spans="1:7" x14ac:dyDescent="0.2">
      <c r="A1037" s="33"/>
      <c r="B1037" s="33"/>
      <c r="C1037" s="33"/>
      <c r="D1037" s="33"/>
      <c r="E1037" s="33"/>
      <c r="F1037" s="33"/>
      <c r="G1037" s="33"/>
    </row>
    <row r="1038" spans="1:7" x14ac:dyDescent="0.2">
      <c r="A1038" s="33"/>
      <c r="B1038" s="33"/>
      <c r="C1038" s="33"/>
      <c r="D1038" s="33"/>
      <c r="E1038" s="33"/>
      <c r="F1038" s="33"/>
      <c r="G1038" s="33"/>
    </row>
    <row r="1039" spans="1:7" x14ac:dyDescent="0.2">
      <c r="A1039" s="33"/>
      <c r="B1039" s="33"/>
      <c r="C1039" s="33"/>
      <c r="D1039" s="33"/>
      <c r="E1039" s="33"/>
      <c r="F1039" s="33"/>
      <c r="G1039" s="33"/>
    </row>
    <row r="1040" spans="1:7" x14ac:dyDescent="0.2">
      <c r="A1040" s="33"/>
      <c r="B1040" s="33"/>
      <c r="C1040" s="33"/>
      <c r="D1040" s="33"/>
      <c r="E1040" s="33"/>
      <c r="F1040" s="33"/>
      <c r="G1040" s="33"/>
    </row>
    <row r="1041" spans="1:7" x14ac:dyDescent="0.2">
      <c r="A1041" s="33"/>
      <c r="B1041" s="33"/>
      <c r="C1041" s="33"/>
      <c r="D1041" s="33"/>
      <c r="E1041" s="33"/>
      <c r="F1041" s="33"/>
      <c r="G1041" s="33"/>
    </row>
    <row r="1042" spans="1:7" x14ac:dyDescent="0.2">
      <c r="A1042" s="33"/>
      <c r="B1042" s="33"/>
      <c r="C1042" s="33"/>
      <c r="D1042" s="33"/>
      <c r="E1042" s="33"/>
      <c r="F1042" s="33"/>
      <c r="G1042" s="33"/>
    </row>
    <row r="1043" spans="1:7" x14ac:dyDescent="0.2">
      <c r="A1043" s="33"/>
      <c r="B1043" s="33"/>
      <c r="C1043" s="33"/>
      <c r="D1043" s="33"/>
      <c r="E1043" s="33"/>
      <c r="F1043" s="33"/>
      <c r="G1043" s="33"/>
    </row>
    <row r="1044" spans="1:7" x14ac:dyDescent="0.2">
      <c r="A1044" s="33"/>
      <c r="B1044" s="33"/>
      <c r="C1044" s="33"/>
      <c r="D1044" s="33"/>
      <c r="E1044" s="33"/>
      <c r="F1044" s="33"/>
      <c r="G1044" s="33"/>
    </row>
    <row r="1045" spans="1:7" x14ac:dyDescent="0.2">
      <c r="A1045" s="33"/>
      <c r="B1045" s="33"/>
      <c r="C1045" s="33"/>
      <c r="D1045" s="33"/>
      <c r="E1045" s="33"/>
      <c r="F1045" s="33"/>
      <c r="G1045" s="33"/>
    </row>
    <row r="1046" spans="1:7" x14ac:dyDescent="0.2">
      <c r="A1046" s="33"/>
      <c r="B1046" s="33"/>
      <c r="C1046" s="33"/>
      <c r="D1046" s="33"/>
      <c r="E1046" s="33"/>
      <c r="F1046" s="33"/>
      <c r="G1046" s="33"/>
    </row>
    <row r="1047" spans="1:7" x14ac:dyDescent="0.2">
      <c r="A1047" s="33"/>
      <c r="B1047" s="33"/>
      <c r="C1047" s="33"/>
      <c r="D1047" s="33"/>
      <c r="E1047" s="33"/>
      <c r="F1047" s="33"/>
      <c r="G1047" s="33"/>
    </row>
    <row r="1048" spans="1:7" x14ac:dyDescent="0.2">
      <c r="A1048" s="33"/>
      <c r="B1048" s="33"/>
      <c r="C1048" s="33"/>
      <c r="D1048" s="33"/>
      <c r="E1048" s="33"/>
      <c r="F1048" s="33"/>
      <c r="G1048" s="33"/>
    </row>
    <row r="1049" spans="1:7" x14ac:dyDescent="0.2">
      <c r="A1049" s="33"/>
      <c r="B1049" s="33"/>
      <c r="C1049" s="33"/>
      <c r="D1049" s="33"/>
      <c r="E1049" s="33"/>
      <c r="F1049" s="33"/>
      <c r="G1049" s="33"/>
    </row>
    <row r="1050" spans="1:7" x14ac:dyDescent="0.2">
      <c r="A1050" s="33"/>
      <c r="B1050" s="33"/>
      <c r="C1050" s="33"/>
      <c r="D1050" s="33"/>
      <c r="E1050" s="33"/>
      <c r="F1050" s="33"/>
      <c r="G1050" s="33"/>
    </row>
    <row r="1051" spans="1:7" x14ac:dyDescent="0.2">
      <c r="A1051" s="33"/>
      <c r="B1051" s="33"/>
      <c r="C1051" s="33"/>
      <c r="D1051" s="33"/>
      <c r="E1051" s="33"/>
      <c r="F1051" s="33"/>
      <c r="G1051" s="33"/>
    </row>
    <row r="1052" spans="1:7" x14ac:dyDescent="0.2">
      <c r="A1052" s="33"/>
      <c r="B1052" s="33"/>
      <c r="C1052" s="33"/>
      <c r="D1052" s="33"/>
      <c r="E1052" s="33"/>
      <c r="F1052" s="33"/>
      <c r="G1052" s="33"/>
    </row>
    <row r="1053" spans="1:7" x14ac:dyDescent="0.2">
      <c r="A1053" s="33"/>
      <c r="B1053" s="33"/>
      <c r="C1053" s="33"/>
      <c r="D1053" s="33"/>
      <c r="E1053" s="33"/>
      <c r="F1053" s="33"/>
      <c r="G1053" s="33"/>
    </row>
    <row r="1054" spans="1:7" x14ac:dyDescent="0.2">
      <c r="A1054" s="33"/>
      <c r="B1054" s="33"/>
      <c r="C1054" s="33"/>
      <c r="D1054" s="33"/>
      <c r="E1054" s="33"/>
      <c r="F1054" s="33"/>
      <c r="G1054" s="33"/>
    </row>
    <row r="1055" spans="1:7" x14ac:dyDescent="0.2">
      <c r="A1055" s="33"/>
      <c r="B1055" s="33"/>
      <c r="C1055" s="33"/>
      <c r="D1055" s="33"/>
      <c r="E1055" s="33"/>
      <c r="F1055" s="33"/>
      <c r="G1055" s="33"/>
    </row>
    <row r="1056" spans="1:7" x14ac:dyDescent="0.2">
      <c r="A1056" s="33"/>
      <c r="B1056" s="33"/>
      <c r="C1056" s="33"/>
      <c r="D1056" s="33"/>
      <c r="E1056" s="33"/>
      <c r="F1056" s="33"/>
      <c r="G1056" s="33"/>
    </row>
    <row r="1057" spans="1:7" x14ac:dyDescent="0.2">
      <c r="A1057" s="33"/>
      <c r="B1057" s="33"/>
      <c r="C1057" s="33"/>
      <c r="D1057" s="33"/>
      <c r="E1057" s="33"/>
      <c r="F1057" s="33"/>
      <c r="G1057" s="33"/>
    </row>
    <row r="1058" spans="1:7" x14ac:dyDescent="0.2">
      <c r="A1058" s="33"/>
      <c r="B1058" s="33"/>
      <c r="C1058" s="33"/>
      <c r="D1058" s="33"/>
      <c r="E1058" s="33"/>
      <c r="F1058" s="33"/>
      <c r="G1058" s="33"/>
    </row>
    <row r="1059" spans="1:7" x14ac:dyDescent="0.2">
      <c r="A1059" s="33"/>
      <c r="B1059" s="33"/>
      <c r="C1059" s="33"/>
      <c r="D1059" s="33"/>
      <c r="E1059" s="33"/>
      <c r="F1059" s="33"/>
      <c r="G1059" s="33"/>
    </row>
    <row r="1060" spans="1:7" x14ac:dyDescent="0.2">
      <c r="A1060" s="33"/>
      <c r="B1060" s="33"/>
      <c r="C1060" s="33"/>
      <c r="D1060" s="33"/>
      <c r="E1060" s="33"/>
      <c r="F1060" s="33"/>
      <c r="G1060" s="33"/>
    </row>
    <row r="1061" spans="1:7" x14ac:dyDescent="0.2">
      <c r="A1061" s="33"/>
      <c r="B1061" s="33"/>
      <c r="C1061" s="33"/>
      <c r="D1061" s="33"/>
      <c r="E1061" s="33"/>
      <c r="F1061" s="33"/>
      <c r="G1061" s="33"/>
    </row>
    <row r="1062" spans="1:7" x14ac:dyDescent="0.2">
      <c r="A1062" s="33"/>
      <c r="B1062" s="33"/>
      <c r="C1062" s="33"/>
      <c r="D1062" s="33"/>
      <c r="E1062" s="33"/>
      <c r="F1062" s="33"/>
      <c r="G1062" s="33"/>
    </row>
    <row r="1063" spans="1:7" x14ac:dyDescent="0.2">
      <c r="A1063" s="33"/>
      <c r="B1063" s="33"/>
      <c r="C1063" s="33"/>
      <c r="D1063" s="33"/>
      <c r="E1063" s="33"/>
      <c r="F1063" s="33"/>
      <c r="G1063" s="33"/>
    </row>
    <row r="1064" spans="1:7" x14ac:dyDescent="0.2">
      <c r="A1064" s="33"/>
      <c r="B1064" s="33"/>
      <c r="C1064" s="33"/>
      <c r="D1064" s="33"/>
      <c r="E1064" s="33"/>
      <c r="F1064" s="33"/>
      <c r="G1064" s="33"/>
    </row>
    <row r="1065" spans="1:7" x14ac:dyDescent="0.2">
      <c r="A1065" s="33"/>
      <c r="B1065" s="33"/>
      <c r="C1065" s="33"/>
      <c r="D1065" s="33"/>
      <c r="E1065" s="33"/>
      <c r="F1065" s="33"/>
      <c r="G1065" s="33"/>
    </row>
    <row r="1066" spans="1:7" x14ac:dyDescent="0.2">
      <c r="A1066" s="33"/>
      <c r="B1066" s="33"/>
      <c r="C1066" s="33"/>
      <c r="D1066" s="33"/>
      <c r="E1066" s="33"/>
      <c r="F1066" s="33"/>
      <c r="G1066" s="33"/>
    </row>
    <row r="1067" spans="1:7" x14ac:dyDescent="0.2">
      <c r="A1067" s="33"/>
      <c r="B1067" s="33"/>
      <c r="C1067" s="33"/>
      <c r="D1067" s="33"/>
      <c r="E1067" s="33"/>
      <c r="F1067" s="33"/>
      <c r="G1067" s="33"/>
    </row>
    <row r="1068" spans="1:7" x14ac:dyDescent="0.2">
      <c r="A1068" s="33"/>
      <c r="B1068" s="33"/>
      <c r="C1068" s="33"/>
      <c r="D1068" s="33"/>
      <c r="E1068" s="33"/>
      <c r="F1068" s="33"/>
      <c r="G1068" s="33"/>
    </row>
    <row r="1069" spans="1:7" x14ac:dyDescent="0.2">
      <c r="A1069" s="33"/>
      <c r="B1069" s="33"/>
      <c r="C1069" s="33"/>
      <c r="D1069" s="33"/>
      <c r="E1069" s="33"/>
      <c r="F1069" s="33"/>
      <c r="G1069" s="33"/>
    </row>
    <row r="1070" spans="1:7" x14ac:dyDescent="0.2">
      <c r="A1070" s="33"/>
      <c r="B1070" s="33"/>
      <c r="C1070" s="33"/>
      <c r="D1070" s="33"/>
      <c r="E1070" s="33"/>
      <c r="F1070" s="33"/>
      <c r="G1070" s="33"/>
    </row>
    <row r="1071" spans="1:7" x14ac:dyDescent="0.2">
      <c r="A1071" s="33"/>
      <c r="B1071" s="33"/>
      <c r="C1071" s="33"/>
      <c r="D1071" s="33"/>
      <c r="E1071" s="33"/>
      <c r="F1071" s="33"/>
      <c r="G1071" s="33"/>
    </row>
    <row r="1072" spans="1:7" x14ac:dyDescent="0.2">
      <c r="A1072" s="33"/>
      <c r="B1072" s="33"/>
      <c r="C1072" s="33"/>
      <c r="D1072" s="33"/>
      <c r="E1072" s="33"/>
      <c r="F1072" s="33"/>
      <c r="G1072" s="33"/>
    </row>
    <row r="1073" spans="1:7" x14ac:dyDescent="0.2">
      <c r="A1073" s="33"/>
      <c r="B1073" s="33"/>
      <c r="C1073" s="33"/>
      <c r="D1073" s="33"/>
      <c r="E1073" s="33"/>
      <c r="F1073" s="33"/>
      <c r="G1073" s="33"/>
    </row>
    <row r="1074" spans="1:7" x14ac:dyDescent="0.2">
      <c r="A1074" s="33"/>
      <c r="B1074" s="33"/>
      <c r="C1074" s="33"/>
      <c r="D1074" s="33"/>
      <c r="E1074" s="33"/>
      <c r="F1074" s="33"/>
      <c r="G1074" s="33"/>
    </row>
    <row r="1075" spans="1:7" x14ac:dyDescent="0.2">
      <c r="A1075" s="33"/>
      <c r="B1075" s="33"/>
      <c r="C1075" s="33"/>
      <c r="D1075" s="33"/>
      <c r="E1075" s="33"/>
      <c r="F1075" s="33"/>
      <c r="G1075" s="33"/>
    </row>
    <row r="1076" spans="1:7" x14ac:dyDescent="0.2">
      <c r="A1076" s="33"/>
      <c r="B1076" s="33"/>
      <c r="C1076" s="33"/>
      <c r="D1076" s="33"/>
      <c r="E1076" s="33"/>
      <c r="F1076" s="33"/>
      <c r="G1076" s="33"/>
    </row>
    <row r="1077" spans="1:7" x14ac:dyDescent="0.2">
      <c r="A1077" s="33"/>
      <c r="B1077" s="33"/>
      <c r="C1077" s="33"/>
      <c r="D1077" s="33"/>
      <c r="E1077" s="33"/>
      <c r="F1077" s="33"/>
      <c r="G1077" s="33"/>
    </row>
    <row r="1078" spans="1:7" x14ac:dyDescent="0.2">
      <c r="A1078" s="33"/>
      <c r="B1078" s="33"/>
      <c r="C1078" s="33"/>
      <c r="D1078" s="33"/>
      <c r="E1078" s="33"/>
      <c r="F1078" s="33"/>
      <c r="G1078" s="33"/>
    </row>
    <row r="1079" spans="1:7" x14ac:dyDescent="0.2">
      <c r="A1079" s="33"/>
      <c r="B1079" s="33"/>
      <c r="C1079" s="33"/>
      <c r="D1079" s="33"/>
      <c r="E1079" s="33"/>
      <c r="F1079" s="33"/>
      <c r="G1079" s="33"/>
    </row>
    <row r="1080" spans="1:7" x14ac:dyDescent="0.2">
      <c r="A1080" s="33"/>
      <c r="B1080" s="33"/>
      <c r="C1080" s="33"/>
      <c r="D1080" s="33"/>
      <c r="E1080" s="33"/>
      <c r="F1080" s="33"/>
      <c r="G1080" s="33"/>
    </row>
    <row r="1081" spans="1:7" x14ac:dyDescent="0.2">
      <c r="A1081" s="33"/>
      <c r="B1081" s="33"/>
      <c r="C1081" s="33"/>
      <c r="D1081" s="33"/>
      <c r="E1081" s="33"/>
      <c r="F1081" s="33"/>
      <c r="G1081" s="33"/>
    </row>
    <row r="1082" spans="1:7" x14ac:dyDescent="0.2">
      <c r="A1082" s="33"/>
      <c r="B1082" s="33"/>
      <c r="C1082" s="33"/>
      <c r="D1082" s="33"/>
      <c r="E1082" s="33"/>
      <c r="F1082" s="33"/>
      <c r="G1082" s="33"/>
    </row>
    <row r="1083" spans="1:7" x14ac:dyDescent="0.2">
      <c r="A1083" s="33"/>
      <c r="B1083" s="33"/>
      <c r="C1083" s="33"/>
      <c r="D1083" s="33"/>
      <c r="E1083" s="33"/>
      <c r="F1083" s="33"/>
      <c r="G1083" s="33"/>
    </row>
    <row r="1084" spans="1:7" x14ac:dyDescent="0.2">
      <c r="A1084" s="33"/>
      <c r="B1084" s="33"/>
      <c r="C1084" s="33"/>
      <c r="D1084" s="33"/>
      <c r="E1084" s="33"/>
      <c r="F1084" s="33"/>
      <c r="G1084" s="33"/>
    </row>
    <row r="1085" spans="1:7" x14ac:dyDescent="0.2">
      <c r="A1085" s="33"/>
      <c r="B1085" s="33"/>
      <c r="C1085" s="33"/>
      <c r="D1085" s="33"/>
      <c r="E1085" s="33"/>
      <c r="F1085" s="33"/>
      <c r="G1085" s="33"/>
    </row>
    <row r="1086" spans="1:7" x14ac:dyDescent="0.2">
      <c r="A1086" s="33"/>
      <c r="B1086" s="33"/>
      <c r="C1086" s="33"/>
      <c r="D1086" s="33"/>
      <c r="E1086" s="33"/>
      <c r="F1086" s="33"/>
      <c r="G1086" s="33"/>
    </row>
    <row r="1087" spans="1:7" x14ac:dyDescent="0.2">
      <c r="A1087" s="33"/>
      <c r="B1087" s="33"/>
      <c r="C1087" s="33"/>
      <c r="D1087" s="33"/>
      <c r="E1087" s="33"/>
      <c r="F1087" s="33"/>
      <c r="G1087" s="33"/>
    </row>
    <row r="1088" spans="1:7" x14ac:dyDescent="0.2">
      <c r="A1088" s="33"/>
      <c r="B1088" s="33"/>
      <c r="C1088" s="33"/>
      <c r="D1088" s="33"/>
      <c r="E1088" s="33"/>
      <c r="F1088" s="33"/>
      <c r="G1088" s="33"/>
    </row>
    <row r="1089" spans="1:7" x14ac:dyDescent="0.2">
      <c r="A1089" s="33"/>
      <c r="B1089" s="33"/>
      <c r="C1089" s="33"/>
      <c r="D1089" s="33"/>
      <c r="E1089" s="33"/>
      <c r="F1089" s="33"/>
      <c r="G1089" s="33"/>
    </row>
    <row r="1090" spans="1:7" x14ac:dyDescent="0.2">
      <c r="A1090" s="33"/>
      <c r="B1090" s="33"/>
      <c r="C1090" s="33"/>
      <c r="D1090" s="33"/>
      <c r="E1090" s="33"/>
      <c r="F1090" s="33"/>
      <c r="G1090" s="33"/>
    </row>
    <row r="1091" spans="1:7" x14ac:dyDescent="0.2">
      <c r="A1091" s="33"/>
      <c r="B1091" s="33"/>
      <c r="C1091" s="33"/>
      <c r="D1091" s="33"/>
      <c r="E1091" s="33"/>
      <c r="F1091" s="33"/>
      <c r="G1091" s="33"/>
    </row>
    <row r="1092" spans="1:7" x14ac:dyDescent="0.2">
      <c r="A1092" s="33"/>
      <c r="B1092" s="33"/>
      <c r="C1092" s="33"/>
      <c r="D1092" s="33"/>
      <c r="E1092" s="33"/>
      <c r="F1092" s="33"/>
      <c r="G1092" s="33"/>
    </row>
    <row r="1093" spans="1:7" x14ac:dyDescent="0.2">
      <c r="A1093" s="33"/>
      <c r="B1093" s="33"/>
      <c r="C1093" s="33"/>
      <c r="D1093" s="33"/>
      <c r="E1093" s="33"/>
      <c r="F1093" s="33"/>
      <c r="G1093" s="33"/>
    </row>
    <row r="1094" spans="1:7" x14ac:dyDescent="0.2">
      <c r="A1094" s="33"/>
      <c r="B1094" s="33"/>
      <c r="C1094" s="33"/>
      <c r="D1094" s="33"/>
      <c r="E1094" s="33"/>
      <c r="F1094" s="33"/>
      <c r="G1094" s="33"/>
    </row>
    <row r="1095" spans="1:7" x14ac:dyDescent="0.2">
      <c r="A1095" s="33"/>
      <c r="B1095" s="33"/>
      <c r="C1095" s="33"/>
      <c r="D1095" s="33"/>
      <c r="E1095" s="33"/>
      <c r="F1095" s="33"/>
      <c r="G1095" s="33"/>
    </row>
    <row r="1096" spans="1:7" x14ac:dyDescent="0.2">
      <c r="A1096" s="33"/>
      <c r="B1096" s="33"/>
      <c r="C1096" s="33"/>
      <c r="D1096" s="33"/>
      <c r="E1096" s="33"/>
      <c r="F1096" s="33"/>
      <c r="G1096" s="33"/>
    </row>
    <row r="1097" spans="1:7" x14ac:dyDescent="0.2">
      <c r="A1097" s="33"/>
      <c r="B1097" s="33"/>
      <c r="C1097" s="33"/>
      <c r="D1097" s="33"/>
      <c r="E1097" s="33"/>
      <c r="F1097" s="33"/>
      <c r="G1097" s="33"/>
    </row>
    <row r="1098" spans="1:7" x14ac:dyDescent="0.2">
      <c r="A1098" s="33"/>
      <c r="B1098" s="33"/>
      <c r="C1098" s="33"/>
      <c r="D1098" s="33"/>
      <c r="E1098" s="33"/>
      <c r="F1098" s="33"/>
      <c r="G1098" s="33"/>
    </row>
    <row r="1099" spans="1:7" x14ac:dyDescent="0.2">
      <c r="A1099" s="33"/>
      <c r="B1099" s="33"/>
      <c r="C1099" s="33"/>
      <c r="D1099" s="33"/>
      <c r="E1099" s="33"/>
      <c r="F1099" s="33"/>
      <c r="G1099" s="33"/>
    </row>
    <row r="1100" spans="1:7" x14ac:dyDescent="0.2">
      <c r="A1100" s="33"/>
      <c r="B1100" s="33"/>
      <c r="C1100" s="33"/>
      <c r="D1100" s="33"/>
      <c r="E1100" s="33"/>
      <c r="F1100" s="33"/>
      <c r="G1100" s="33"/>
    </row>
    <row r="1101" spans="1:7" x14ac:dyDescent="0.2">
      <c r="A1101" s="33"/>
      <c r="B1101" s="33"/>
      <c r="C1101" s="33"/>
      <c r="D1101" s="33"/>
      <c r="E1101" s="33"/>
      <c r="F1101" s="33"/>
      <c r="G1101" s="33"/>
    </row>
    <row r="1102" spans="1:7" x14ac:dyDescent="0.2">
      <c r="A1102" s="33"/>
      <c r="B1102" s="33"/>
      <c r="C1102" s="33"/>
      <c r="D1102" s="33"/>
      <c r="E1102" s="33"/>
      <c r="F1102" s="33"/>
      <c r="G1102" s="33"/>
    </row>
    <row r="1103" spans="1:7" x14ac:dyDescent="0.2">
      <c r="A1103" s="33"/>
      <c r="B1103" s="33"/>
      <c r="C1103" s="33"/>
      <c r="D1103" s="33"/>
      <c r="E1103" s="33"/>
      <c r="F1103" s="33"/>
      <c r="G1103" s="33"/>
    </row>
    <row r="1104" spans="1:7" x14ac:dyDescent="0.2">
      <c r="A1104" s="33"/>
      <c r="B1104" s="33"/>
      <c r="C1104" s="33"/>
      <c r="D1104" s="33"/>
      <c r="E1104" s="33"/>
      <c r="F1104" s="33"/>
      <c r="G1104" s="33"/>
    </row>
    <row r="1105" spans="1:7" x14ac:dyDescent="0.2">
      <c r="A1105" s="33"/>
      <c r="B1105" s="33"/>
      <c r="C1105" s="33"/>
      <c r="D1105" s="33"/>
      <c r="E1105" s="33"/>
      <c r="F1105" s="33"/>
      <c r="G1105" s="33"/>
    </row>
    <row r="1106" spans="1:7" x14ac:dyDescent="0.2">
      <c r="A1106" s="33"/>
      <c r="B1106" s="33"/>
      <c r="C1106" s="33"/>
      <c r="D1106" s="33"/>
      <c r="E1106" s="33"/>
      <c r="F1106" s="33"/>
      <c r="G1106" s="33"/>
    </row>
    <row r="1107" spans="1:7" x14ac:dyDescent="0.2">
      <c r="A1107" s="33"/>
      <c r="B1107" s="33"/>
      <c r="C1107" s="33"/>
      <c r="D1107" s="33"/>
      <c r="E1107" s="33"/>
      <c r="F1107" s="33"/>
      <c r="G1107" s="33"/>
    </row>
    <row r="1108" spans="1:7" x14ac:dyDescent="0.2">
      <c r="A1108" s="33"/>
      <c r="B1108" s="33"/>
      <c r="C1108" s="33"/>
      <c r="D1108" s="33"/>
      <c r="E1108" s="33"/>
      <c r="F1108" s="33"/>
      <c r="G1108" s="33"/>
    </row>
    <row r="1109" spans="1:7" x14ac:dyDescent="0.2">
      <c r="A1109" s="33"/>
      <c r="B1109" s="33"/>
      <c r="C1109" s="33"/>
      <c r="D1109" s="33"/>
      <c r="E1109" s="33"/>
      <c r="F1109" s="33"/>
      <c r="G1109" s="33"/>
    </row>
    <row r="1110" spans="1:7" x14ac:dyDescent="0.2">
      <c r="A1110" s="33"/>
      <c r="B1110" s="33"/>
      <c r="C1110" s="33"/>
      <c r="D1110" s="33"/>
      <c r="E1110" s="33"/>
      <c r="F1110" s="33"/>
      <c r="G1110" s="33"/>
    </row>
    <row r="1111" spans="1:7" x14ac:dyDescent="0.2">
      <c r="A1111" s="33"/>
      <c r="B1111" s="33"/>
      <c r="C1111" s="33"/>
      <c r="D1111" s="33"/>
      <c r="E1111" s="33"/>
      <c r="F1111" s="33"/>
      <c r="G1111" s="33"/>
    </row>
    <row r="1112" spans="1:7" x14ac:dyDescent="0.2">
      <c r="A1112" s="33"/>
      <c r="B1112" s="33"/>
      <c r="C1112" s="33"/>
      <c r="D1112" s="33"/>
      <c r="E1112" s="33"/>
      <c r="F1112" s="33"/>
      <c r="G1112" s="33"/>
    </row>
    <row r="1113" spans="1:7" x14ac:dyDescent="0.2">
      <c r="A1113" s="33"/>
      <c r="B1113" s="33"/>
      <c r="C1113" s="33"/>
      <c r="D1113" s="33"/>
      <c r="E1113" s="33"/>
      <c r="F1113" s="33"/>
      <c r="G1113" s="33"/>
    </row>
    <row r="1114" spans="1:7" x14ac:dyDescent="0.2">
      <c r="A1114" s="33"/>
      <c r="B1114" s="33"/>
      <c r="C1114" s="33"/>
      <c r="D1114" s="33"/>
      <c r="E1114" s="33"/>
      <c r="F1114" s="33"/>
      <c r="G1114" s="33"/>
    </row>
    <row r="1115" spans="1:7" x14ac:dyDescent="0.2">
      <c r="A1115" s="33"/>
      <c r="B1115" s="33"/>
      <c r="C1115" s="33"/>
      <c r="D1115" s="33"/>
      <c r="E1115" s="33"/>
      <c r="F1115" s="33"/>
      <c r="G1115" s="33"/>
    </row>
    <row r="1116" spans="1:7" x14ac:dyDescent="0.2">
      <c r="A1116" s="33"/>
      <c r="B1116" s="33"/>
      <c r="C1116" s="33"/>
      <c r="D1116" s="33"/>
      <c r="E1116" s="33"/>
      <c r="F1116" s="33"/>
      <c r="G1116" s="33"/>
    </row>
    <row r="1117" spans="1:7" x14ac:dyDescent="0.2">
      <c r="A1117" s="33"/>
      <c r="B1117" s="33"/>
      <c r="C1117" s="33"/>
      <c r="D1117" s="33"/>
      <c r="E1117" s="33"/>
      <c r="F1117" s="33"/>
      <c r="G1117" s="33"/>
    </row>
    <row r="1118" spans="1:7" x14ac:dyDescent="0.2">
      <c r="A1118" s="33"/>
      <c r="B1118" s="33"/>
      <c r="C1118" s="33"/>
      <c r="D1118" s="33"/>
      <c r="E1118" s="33"/>
      <c r="F1118" s="33"/>
      <c r="G1118" s="33"/>
    </row>
    <row r="1119" spans="1:7" x14ac:dyDescent="0.2">
      <c r="A1119" s="33"/>
      <c r="B1119" s="33"/>
      <c r="C1119" s="33"/>
      <c r="D1119" s="33"/>
      <c r="E1119" s="33"/>
      <c r="F1119" s="33"/>
      <c r="G1119" s="33"/>
    </row>
    <row r="1120" spans="1:7" x14ac:dyDescent="0.2">
      <c r="A1120" s="33"/>
      <c r="B1120" s="33"/>
      <c r="C1120" s="33"/>
      <c r="D1120" s="33"/>
      <c r="E1120" s="33"/>
      <c r="F1120" s="33"/>
      <c r="G1120" s="33"/>
    </row>
    <row r="1121" spans="1:7" x14ac:dyDescent="0.2">
      <c r="A1121" s="33"/>
      <c r="B1121" s="33"/>
      <c r="C1121" s="33"/>
      <c r="D1121" s="33"/>
      <c r="E1121" s="33"/>
      <c r="F1121" s="33"/>
      <c r="G1121" s="33"/>
    </row>
    <row r="1122" spans="1:7" x14ac:dyDescent="0.2">
      <c r="A1122" s="33"/>
      <c r="B1122" s="33"/>
      <c r="C1122" s="33"/>
      <c r="D1122" s="33"/>
      <c r="E1122" s="33"/>
      <c r="F1122" s="33"/>
      <c r="G1122" s="33"/>
    </row>
    <row r="1123" spans="1:7" x14ac:dyDescent="0.2">
      <c r="A1123" s="33"/>
      <c r="B1123" s="33"/>
      <c r="C1123" s="33"/>
      <c r="D1123" s="33"/>
      <c r="E1123" s="33"/>
      <c r="F1123" s="33"/>
      <c r="G1123" s="33"/>
    </row>
    <row r="1124" spans="1:7" x14ac:dyDescent="0.2">
      <c r="A1124" s="33"/>
      <c r="B1124" s="33"/>
      <c r="C1124" s="33"/>
      <c r="D1124" s="33"/>
      <c r="E1124" s="33"/>
      <c r="F1124" s="33"/>
      <c r="G1124" s="33"/>
    </row>
    <row r="1125" spans="1:7" x14ac:dyDescent="0.2">
      <c r="A1125" s="33"/>
      <c r="B1125" s="33"/>
      <c r="C1125" s="33"/>
      <c r="D1125" s="33"/>
      <c r="E1125" s="33"/>
      <c r="F1125" s="33"/>
      <c r="G1125" s="33"/>
    </row>
    <row r="1126" spans="1:7" x14ac:dyDescent="0.2">
      <c r="A1126" s="33"/>
      <c r="B1126" s="33"/>
      <c r="C1126" s="33"/>
      <c r="D1126" s="33"/>
      <c r="E1126" s="33"/>
      <c r="F1126" s="33"/>
      <c r="G1126" s="33"/>
    </row>
    <row r="1127" spans="1:7" x14ac:dyDescent="0.2">
      <c r="A1127" s="33"/>
      <c r="B1127" s="33"/>
      <c r="C1127" s="33"/>
      <c r="D1127" s="33"/>
      <c r="E1127" s="33"/>
      <c r="F1127" s="33"/>
      <c r="G1127" s="33"/>
    </row>
    <row r="1128" spans="1:7" x14ac:dyDescent="0.2">
      <c r="A1128" s="33"/>
      <c r="B1128" s="33"/>
      <c r="C1128" s="33"/>
      <c r="D1128" s="33"/>
      <c r="E1128" s="33"/>
      <c r="F1128" s="33"/>
      <c r="G1128" s="33"/>
    </row>
    <row r="1129" spans="1:7" x14ac:dyDescent="0.2">
      <c r="A1129" s="33"/>
      <c r="B1129" s="33"/>
      <c r="C1129" s="33"/>
      <c r="D1129" s="33"/>
      <c r="E1129" s="33"/>
      <c r="F1129" s="33"/>
      <c r="G1129" s="33"/>
    </row>
    <row r="1130" spans="1:7" x14ac:dyDescent="0.2">
      <c r="A1130" s="33"/>
      <c r="B1130" s="33"/>
      <c r="C1130" s="33"/>
      <c r="D1130" s="33"/>
      <c r="E1130" s="33"/>
      <c r="F1130" s="33"/>
      <c r="G1130" s="33"/>
    </row>
    <row r="1131" spans="1:7" x14ac:dyDescent="0.2">
      <c r="A1131" s="33"/>
      <c r="B1131" s="33"/>
      <c r="C1131" s="33"/>
      <c r="D1131" s="33"/>
      <c r="E1131" s="33"/>
      <c r="F1131" s="33"/>
      <c r="G1131" s="33"/>
    </row>
    <row r="1132" spans="1:7" x14ac:dyDescent="0.2">
      <c r="A1132" s="33"/>
      <c r="B1132" s="33"/>
      <c r="C1132" s="33"/>
      <c r="D1132" s="33"/>
      <c r="E1132" s="33"/>
      <c r="F1132" s="33"/>
      <c r="G1132" s="33"/>
    </row>
    <row r="1133" spans="1:7" x14ac:dyDescent="0.2">
      <c r="A1133" s="33"/>
      <c r="B1133" s="33"/>
      <c r="C1133" s="33"/>
      <c r="D1133" s="33"/>
      <c r="E1133" s="33"/>
      <c r="F1133" s="33"/>
      <c r="G1133" s="33"/>
    </row>
    <row r="1134" spans="1:7" x14ac:dyDescent="0.2">
      <c r="A1134" s="33"/>
      <c r="B1134" s="33"/>
      <c r="C1134" s="33"/>
      <c r="D1134" s="33"/>
      <c r="E1134" s="33"/>
      <c r="F1134" s="33"/>
      <c r="G1134" s="33"/>
    </row>
    <row r="1135" spans="1:7" x14ac:dyDescent="0.2">
      <c r="A1135" s="33"/>
      <c r="B1135" s="33"/>
      <c r="C1135" s="33"/>
      <c r="D1135" s="33"/>
      <c r="E1135" s="33"/>
      <c r="F1135" s="33"/>
      <c r="G1135" s="33"/>
    </row>
    <row r="1136" spans="1:7" x14ac:dyDescent="0.2">
      <c r="A1136" s="33"/>
      <c r="B1136" s="33"/>
      <c r="C1136" s="33"/>
      <c r="D1136" s="33"/>
      <c r="E1136" s="33"/>
      <c r="F1136" s="33"/>
      <c r="G1136" s="33"/>
    </row>
    <row r="1137" spans="1:7" x14ac:dyDescent="0.2">
      <c r="A1137" s="33"/>
      <c r="B1137" s="33"/>
      <c r="C1137" s="33"/>
      <c r="D1137" s="33"/>
      <c r="E1137" s="33"/>
      <c r="F1137" s="33"/>
      <c r="G1137" s="33"/>
    </row>
    <row r="1138" spans="1:7" x14ac:dyDescent="0.2">
      <c r="A1138" s="33"/>
      <c r="B1138" s="33"/>
      <c r="C1138" s="33"/>
      <c r="D1138" s="33"/>
      <c r="E1138" s="33"/>
      <c r="F1138" s="33"/>
      <c r="G1138" s="33"/>
    </row>
    <row r="1139" spans="1:7" x14ac:dyDescent="0.2">
      <c r="A1139" s="33"/>
      <c r="B1139" s="33"/>
      <c r="C1139" s="33"/>
      <c r="D1139" s="33"/>
      <c r="E1139" s="33"/>
      <c r="F1139" s="33"/>
      <c r="G1139" s="33"/>
    </row>
    <row r="1140" spans="1:7" x14ac:dyDescent="0.2">
      <c r="A1140" s="33"/>
      <c r="B1140" s="33"/>
      <c r="C1140" s="33"/>
      <c r="D1140" s="33"/>
      <c r="E1140" s="33"/>
      <c r="F1140" s="33"/>
      <c r="G1140" s="33"/>
    </row>
    <row r="1141" spans="1:7" x14ac:dyDescent="0.2">
      <c r="A1141" s="33"/>
      <c r="B1141" s="33"/>
      <c r="C1141" s="33"/>
      <c r="D1141" s="33"/>
      <c r="E1141" s="33"/>
      <c r="F1141" s="33"/>
      <c r="G1141" s="33"/>
    </row>
    <row r="1142" spans="1:7" x14ac:dyDescent="0.2">
      <c r="A1142" s="33"/>
      <c r="B1142" s="33"/>
      <c r="C1142" s="33"/>
      <c r="D1142" s="33"/>
      <c r="E1142" s="33"/>
      <c r="F1142" s="33"/>
      <c r="G1142" s="33"/>
    </row>
    <row r="1143" spans="1:7" x14ac:dyDescent="0.2">
      <c r="A1143" s="33"/>
      <c r="B1143" s="33"/>
      <c r="C1143" s="33"/>
      <c r="D1143" s="33"/>
      <c r="E1143" s="33"/>
      <c r="F1143" s="33"/>
      <c r="G1143" s="33"/>
    </row>
    <row r="1144" spans="1:7" x14ac:dyDescent="0.2">
      <c r="A1144" s="33"/>
      <c r="B1144" s="33"/>
      <c r="C1144" s="33"/>
      <c r="D1144" s="33"/>
      <c r="E1144" s="33"/>
      <c r="F1144" s="33"/>
      <c r="G1144" s="33"/>
    </row>
    <row r="1145" spans="1:7" x14ac:dyDescent="0.2">
      <c r="A1145" s="33"/>
      <c r="B1145" s="33"/>
      <c r="C1145" s="33"/>
      <c r="D1145" s="33"/>
      <c r="E1145" s="33"/>
      <c r="F1145" s="33"/>
      <c r="G1145" s="33"/>
    </row>
    <row r="1146" spans="1:7" x14ac:dyDescent="0.2">
      <c r="A1146" s="33"/>
      <c r="B1146" s="33"/>
      <c r="C1146" s="33"/>
      <c r="D1146" s="33"/>
      <c r="E1146" s="33"/>
      <c r="F1146" s="33"/>
      <c r="G1146" s="33"/>
    </row>
    <row r="1147" spans="1:7" x14ac:dyDescent="0.2">
      <c r="A1147" s="33"/>
      <c r="B1147" s="33"/>
      <c r="C1147" s="33"/>
      <c r="D1147" s="33"/>
      <c r="E1147" s="33"/>
      <c r="F1147" s="33"/>
      <c r="G1147" s="33"/>
    </row>
    <row r="1148" spans="1:7" x14ac:dyDescent="0.2">
      <c r="A1148" s="33"/>
      <c r="B1148" s="33"/>
      <c r="C1148" s="33"/>
      <c r="D1148" s="33"/>
      <c r="E1148" s="33"/>
      <c r="F1148" s="33"/>
      <c r="G1148" s="33"/>
    </row>
    <row r="1149" spans="1:7" x14ac:dyDescent="0.2">
      <c r="A1149" s="33"/>
      <c r="B1149" s="33"/>
      <c r="C1149" s="33"/>
      <c r="D1149" s="33"/>
      <c r="E1149" s="33"/>
      <c r="F1149" s="33"/>
      <c r="G1149" s="33"/>
    </row>
    <row r="1150" spans="1:7" x14ac:dyDescent="0.2">
      <c r="A1150" s="33"/>
      <c r="B1150" s="33"/>
      <c r="C1150" s="33"/>
      <c r="D1150" s="33"/>
      <c r="E1150" s="33"/>
      <c r="F1150" s="33"/>
      <c r="G1150" s="33"/>
    </row>
    <row r="1151" spans="1:7" x14ac:dyDescent="0.2">
      <c r="A1151" s="33"/>
      <c r="B1151" s="33"/>
      <c r="C1151" s="33"/>
      <c r="D1151" s="33"/>
      <c r="E1151" s="33"/>
      <c r="F1151" s="33"/>
      <c r="G1151" s="33"/>
    </row>
    <row r="1152" spans="1:7" x14ac:dyDescent="0.2">
      <c r="A1152" s="33"/>
      <c r="B1152" s="33"/>
      <c r="C1152" s="33"/>
      <c r="D1152" s="33"/>
      <c r="E1152" s="33"/>
      <c r="F1152" s="33"/>
      <c r="G1152" s="33"/>
    </row>
    <row r="1153" spans="1:7" x14ac:dyDescent="0.2">
      <c r="A1153" s="33"/>
      <c r="B1153" s="33"/>
      <c r="C1153" s="33"/>
      <c r="D1153" s="33"/>
      <c r="E1153" s="33"/>
      <c r="F1153" s="33"/>
      <c r="G1153" s="33"/>
    </row>
    <row r="1154" spans="1:7" x14ac:dyDescent="0.2">
      <c r="A1154" s="33"/>
      <c r="B1154" s="33"/>
      <c r="C1154" s="33"/>
      <c r="D1154" s="33"/>
      <c r="E1154" s="33"/>
      <c r="F1154" s="33"/>
      <c r="G1154" s="33"/>
    </row>
    <row r="1155" spans="1:7" x14ac:dyDescent="0.2">
      <c r="A1155" s="33"/>
      <c r="B1155" s="33"/>
      <c r="C1155" s="33"/>
      <c r="D1155" s="33"/>
      <c r="E1155" s="33"/>
      <c r="F1155" s="33"/>
      <c r="G1155" s="33"/>
    </row>
    <row r="1156" spans="1:7" x14ac:dyDescent="0.2">
      <c r="A1156" s="33"/>
      <c r="B1156" s="33"/>
      <c r="C1156" s="33"/>
      <c r="D1156" s="33"/>
      <c r="E1156" s="33"/>
      <c r="F1156" s="33"/>
      <c r="G1156" s="33"/>
    </row>
    <row r="1157" spans="1:7" x14ac:dyDescent="0.2">
      <c r="A1157" s="33"/>
      <c r="B1157" s="33"/>
      <c r="C1157" s="33"/>
      <c r="D1157" s="33"/>
      <c r="E1157" s="33"/>
      <c r="F1157" s="33"/>
      <c r="G1157" s="33"/>
    </row>
    <row r="1158" spans="1:7" x14ac:dyDescent="0.2">
      <c r="A1158" s="33"/>
      <c r="B1158" s="33"/>
      <c r="C1158" s="33"/>
      <c r="D1158" s="33"/>
      <c r="E1158" s="33"/>
      <c r="F1158" s="33"/>
      <c r="G1158" s="33"/>
    </row>
    <row r="1159" spans="1:7" x14ac:dyDescent="0.2">
      <c r="A1159" s="33"/>
      <c r="B1159" s="33"/>
      <c r="C1159" s="33"/>
      <c r="D1159" s="33"/>
      <c r="E1159" s="33"/>
      <c r="F1159" s="33"/>
      <c r="G1159" s="33"/>
    </row>
    <row r="1160" spans="1:7" x14ac:dyDescent="0.2">
      <c r="A1160" s="33"/>
      <c r="B1160" s="33"/>
      <c r="C1160" s="33"/>
      <c r="D1160" s="33"/>
      <c r="E1160" s="33"/>
      <c r="F1160" s="33"/>
      <c r="G1160" s="33"/>
    </row>
    <row r="1161" spans="1:7" x14ac:dyDescent="0.2">
      <c r="A1161" s="33"/>
      <c r="B1161" s="33"/>
      <c r="C1161" s="33"/>
      <c r="D1161" s="33"/>
      <c r="E1161" s="33"/>
      <c r="F1161" s="33"/>
      <c r="G1161" s="33"/>
    </row>
    <row r="1162" spans="1:7" x14ac:dyDescent="0.2">
      <c r="A1162" s="33"/>
      <c r="B1162" s="33"/>
      <c r="C1162" s="33"/>
      <c r="D1162" s="33"/>
      <c r="E1162" s="33"/>
      <c r="F1162" s="33"/>
      <c r="G1162" s="33"/>
    </row>
    <row r="1163" spans="1:7" x14ac:dyDescent="0.2">
      <c r="A1163" s="33"/>
      <c r="B1163" s="33"/>
      <c r="C1163" s="33"/>
      <c r="D1163" s="33"/>
      <c r="E1163" s="33"/>
      <c r="F1163" s="33"/>
      <c r="G1163" s="33"/>
    </row>
    <row r="1164" spans="1:7" x14ac:dyDescent="0.2">
      <c r="A1164" s="33"/>
      <c r="B1164" s="33"/>
      <c r="C1164" s="33"/>
      <c r="D1164" s="33"/>
      <c r="E1164" s="33"/>
      <c r="F1164" s="33"/>
      <c r="G1164" s="33"/>
    </row>
    <row r="1165" spans="1:7" x14ac:dyDescent="0.2">
      <c r="A1165" s="33"/>
      <c r="B1165" s="33"/>
      <c r="C1165" s="33"/>
      <c r="D1165" s="33"/>
      <c r="E1165" s="33"/>
      <c r="F1165" s="33"/>
      <c r="G1165" s="33"/>
    </row>
    <row r="1166" spans="1:7" x14ac:dyDescent="0.2">
      <c r="A1166" s="33"/>
      <c r="B1166" s="33"/>
      <c r="C1166" s="33"/>
      <c r="D1166" s="33"/>
      <c r="E1166" s="33"/>
      <c r="F1166" s="33"/>
      <c r="G1166" s="33"/>
    </row>
    <row r="1167" spans="1:7" x14ac:dyDescent="0.2">
      <c r="A1167" s="33"/>
      <c r="B1167" s="33"/>
      <c r="C1167" s="33"/>
      <c r="D1167" s="33"/>
      <c r="E1167" s="33"/>
      <c r="F1167" s="33"/>
      <c r="G1167" s="33"/>
    </row>
    <row r="1168" spans="1:7" x14ac:dyDescent="0.2">
      <c r="A1168" s="33"/>
      <c r="B1168" s="33"/>
      <c r="C1168" s="33"/>
      <c r="D1168" s="33"/>
      <c r="E1168" s="33"/>
      <c r="F1168" s="33"/>
      <c r="G1168" s="33"/>
    </row>
    <row r="1169" spans="1:7" x14ac:dyDescent="0.2">
      <c r="A1169" s="33"/>
      <c r="B1169" s="33"/>
      <c r="C1169" s="33"/>
      <c r="D1169" s="33"/>
      <c r="E1169" s="33"/>
      <c r="F1169" s="33"/>
      <c r="G1169" s="33"/>
    </row>
    <row r="1170" spans="1:7" x14ac:dyDescent="0.2">
      <c r="A1170" s="33"/>
      <c r="B1170" s="33"/>
      <c r="C1170" s="33"/>
      <c r="D1170" s="33"/>
      <c r="E1170" s="33"/>
      <c r="F1170" s="33"/>
      <c r="G1170" s="33"/>
    </row>
    <row r="1171" spans="1:7" x14ac:dyDescent="0.2">
      <c r="A1171" s="33"/>
      <c r="B1171" s="33"/>
      <c r="C1171" s="33"/>
      <c r="D1171" s="33"/>
      <c r="E1171" s="33"/>
      <c r="F1171" s="33"/>
      <c r="G1171" s="33"/>
    </row>
    <row r="1172" spans="1:7" x14ac:dyDescent="0.2">
      <c r="A1172" s="33"/>
      <c r="B1172" s="33"/>
      <c r="C1172" s="33"/>
      <c r="D1172" s="33"/>
      <c r="E1172" s="33"/>
      <c r="F1172" s="33"/>
      <c r="G1172" s="33"/>
    </row>
    <row r="1173" spans="1:7" x14ac:dyDescent="0.2">
      <c r="A1173" s="33"/>
      <c r="B1173" s="33"/>
      <c r="C1173" s="33"/>
      <c r="D1173" s="33"/>
      <c r="E1173" s="33"/>
      <c r="F1173" s="33"/>
      <c r="G1173" s="33"/>
    </row>
    <row r="1174" spans="1:7" x14ac:dyDescent="0.2">
      <c r="A1174" s="33"/>
      <c r="B1174" s="33"/>
      <c r="C1174" s="33"/>
      <c r="D1174" s="33"/>
      <c r="E1174" s="33"/>
      <c r="F1174" s="33"/>
      <c r="G1174" s="33"/>
    </row>
    <row r="1175" spans="1:7" x14ac:dyDescent="0.2">
      <c r="A1175" s="33"/>
      <c r="B1175" s="33"/>
      <c r="C1175" s="33"/>
      <c r="D1175" s="33"/>
      <c r="E1175" s="33"/>
      <c r="F1175" s="33"/>
      <c r="G1175" s="33"/>
    </row>
    <row r="1176" spans="1:7" x14ac:dyDescent="0.2">
      <c r="A1176" s="33"/>
      <c r="B1176" s="33"/>
      <c r="C1176" s="33"/>
      <c r="D1176" s="33"/>
      <c r="E1176" s="33"/>
      <c r="F1176" s="33"/>
      <c r="G1176" s="33"/>
    </row>
    <row r="1177" spans="1:7" x14ac:dyDescent="0.2">
      <c r="A1177" s="33"/>
      <c r="B1177" s="33"/>
      <c r="C1177" s="33"/>
      <c r="D1177" s="33"/>
      <c r="E1177" s="33"/>
      <c r="F1177" s="33"/>
      <c r="G1177" s="33"/>
    </row>
    <row r="1178" spans="1:7" x14ac:dyDescent="0.2">
      <c r="A1178" s="33"/>
      <c r="B1178" s="33"/>
      <c r="C1178" s="33"/>
      <c r="D1178" s="33"/>
      <c r="E1178" s="33"/>
      <c r="F1178" s="33"/>
      <c r="G1178" s="33"/>
    </row>
    <row r="1179" spans="1:7" x14ac:dyDescent="0.2">
      <c r="A1179" s="33"/>
      <c r="B1179" s="33"/>
      <c r="C1179" s="33"/>
      <c r="D1179" s="33"/>
      <c r="E1179" s="33"/>
      <c r="F1179" s="33"/>
      <c r="G1179" s="33"/>
    </row>
    <row r="1180" spans="1:7" x14ac:dyDescent="0.2">
      <c r="A1180" s="33"/>
      <c r="B1180" s="33"/>
      <c r="C1180" s="33"/>
      <c r="D1180" s="33"/>
      <c r="E1180" s="33"/>
      <c r="F1180" s="33"/>
      <c r="G1180" s="33"/>
    </row>
    <row r="1181" spans="1:7" x14ac:dyDescent="0.2">
      <c r="A1181" s="33"/>
      <c r="B1181" s="33"/>
      <c r="C1181" s="33"/>
      <c r="D1181" s="33"/>
      <c r="E1181" s="33"/>
      <c r="F1181" s="33"/>
      <c r="G1181" s="33"/>
    </row>
    <row r="1182" spans="1:7" x14ac:dyDescent="0.2">
      <c r="A1182" s="33"/>
      <c r="B1182" s="33"/>
      <c r="C1182" s="33"/>
      <c r="D1182" s="33"/>
      <c r="E1182" s="33"/>
      <c r="F1182" s="33"/>
      <c r="G1182" s="33"/>
    </row>
    <row r="1183" spans="1:7" x14ac:dyDescent="0.2">
      <c r="A1183" s="33"/>
      <c r="B1183" s="33"/>
      <c r="C1183" s="33"/>
      <c r="D1183" s="33"/>
      <c r="E1183" s="33"/>
      <c r="F1183" s="33"/>
      <c r="G1183" s="33"/>
    </row>
    <row r="1184" spans="1:7" x14ac:dyDescent="0.2">
      <c r="A1184" s="33"/>
      <c r="B1184" s="33"/>
      <c r="C1184" s="33"/>
      <c r="D1184" s="33"/>
      <c r="E1184" s="33"/>
      <c r="F1184" s="33"/>
      <c r="G1184" s="33"/>
    </row>
    <row r="1185" spans="1:7" x14ac:dyDescent="0.2">
      <c r="A1185" s="33"/>
      <c r="B1185" s="33"/>
      <c r="C1185" s="33"/>
      <c r="D1185" s="33"/>
      <c r="E1185" s="33"/>
      <c r="F1185" s="33"/>
      <c r="G1185" s="33"/>
    </row>
    <row r="1186" spans="1:7" x14ac:dyDescent="0.2">
      <c r="A1186" s="33"/>
      <c r="B1186" s="33"/>
      <c r="C1186" s="33"/>
      <c r="D1186" s="33"/>
      <c r="E1186" s="33"/>
      <c r="F1186" s="33"/>
      <c r="G1186" s="33"/>
    </row>
    <row r="1187" spans="1:7" x14ac:dyDescent="0.2">
      <c r="A1187" s="33"/>
      <c r="B1187" s="33"/>
      <c r="C1187" s="33"/>
      <c r="D1187" s="33"/>
      <c r="E1187" s="33"/>
      <c r="F1187" s="33"/>
      <c r="G1187" s="33"/>
    </row>
    <row r="1188" spans="1:7" x14ac:dyDescent="0.2">
      <c r="A1188" s="33"/>
      <c r="B1188" s="33"/>
      <c r="C1188" s="33"/>
      <c r="D1188" s="33"/>
      <c r="E1188" s="33"/>
      <c r="F1188" s="33"/>
      <c r="G1188" s="33"/>
    </row>
    <row r="1189" spans="1:7" x14ac:dyDescent="0.2">
      <c r="A1189" s="33"/>
      <c r="B1189" s="33"/>
      <c r="C1189" s="33"/>
      <c r="D1189" s="33"/>
      <c r="E1189" s="33"/>
      <c r="F1189" s="33"/>
      <c r="G1189" s="33"/>
    </row>
    <row r="1190" spans="1:7" x14ac:dyDescent="0.2">
      <c r="A1190" s="33"/>
      <c r="B1190" s="33"/>
      <c r="C1190" s="33"/>
      <c r="D1190" s="33"/>
      <c r="E1190" s="33"/>
      <c r="F1190" s="33"/>
      <c r="G1190" s="33"/>
    </row>
    <row r="1191" spans="1:7" x14ac:dyDescent="0.2">
      <c r="A1191" s="33"/>
      <c r="B1191" s="33"/>
      <c r="C1191" s="33"/>
      <c r="D1191" s="33"/>
      <c r="E1191" s="33"/>
      <c r="F1191" s="33"/>
      <c r="G1191" s="33"/>
    </row>
    <row r="1192" spans="1:7" x14ac:dyDescent="0.2">
      <c r="A1192" s="33"/>
      <c r="B1192" s="33"/>
      <c r="C1192" s="33"/>
      <c r="D1192" s="33"/>
      <c r="E1192" s="33"/>
      <c r="F1192" s="33"/>
      <c r="G1192" s="33"/>
    </row>
    <row r="1193" spans="1:7" x14ac:dyDescent="0.2">
      <c r="A1193" s="33"/>
      <c r="B1193" s="33"/>
      <c r="C1193" s="33"/>
      <c r="D1193" s="33"/>
      <c r="E1193" s="33"/>
      <c r="F1193" s="33"/>
      <c r="G1193" s="33"/>
    </row>
    <row r="1194" spans="1:7" x14ac:dyDescent="0.2">
      <c r="A1194" s="33"/>
      <c r="B1194" s="33"/>
      <c r="C1194" s="33"/>
      <c r="D1194" s="33"/>
      <c r="E1194" s="33"/>
      <c r="F1194" s="33"/>
      <c r="G1194" s="33"/>
    </row>
    <row r="1195" spans="1:7" x14ac:dyDescent="0.2">
      <c r="A1195" s="33"/>
      <c r="B1195" s="33"/>
      <c r="C1195" s="33"/>
      <c r="D1195" s="33"/>
      <c r="E1195" s="33"/>
      <c r="F1195" s="33"/>
      <c r="G1195" s="33"/>
    </row>
    <row r="1196" spans="1:7" x14ac:dyDescent="0.2">
      <c r="A1196" s="33"/>
      <c r="B1196" s="33"/>
      <c r="C1196" s="33"/>
      <c r="D1196" s="33"/>
      <c r="E1196" s="33"/>
      <c r="F1196" s="33"/>
      <c r="G1196" s="33"/>
    </row>
    <row r="1197" spans="1:7" x14ac:dyDescent="0.2">
      <c r="A1197" s="33"/>
      <c r="B1197" s="33"/>
      <c r="C1197" s="33"/>
      <c r="D1197" s="33"/>
      <c r="E1197" s="33"/>
      <c r="F1197" s="33"/>
      <c r="G1197" s="33"/>
    </row>
    <row r="1198" spans="1:7" x14ac:dyDescent="0.2">
      <c r="A1198" s="33"/>
      <c r="B1198" s="33"/>
      <c r="C1198" s="33"/>
      <c r="D1198" s="33"/>
      <c r="E1198" s="33"/>
      <c r="F1198" s="33"/>
      <c r="G1198" s="33"/>
    </row>
    <row r="1199" spans="1:7" x14ac:dyDescent="0.2">
      <c r="A1199" s="33"/>
      <c r="B1199" s="33"/>
      <c r="C1199" s="33"/>
      <c r="D1199" s="33"/>
      <c r="E1199" s="33"/>
      <c r="F1199" s="33"/>
      <c r="G1199" s="33"/>
    </row>
    <row r="1200" spans="1:7" x14ac:dyDescent="0.2">
      <c r="A1200" s="33"/>
      <c r="B1200" s="33"/>
      <c r="C1200" s="33"/>
      <c r="D1200" s="33"/>
      <c r="E1200" s="33"/>
      <c r="F1200" s="33"/>
      <c r="G1200" s="33"/>
    </row>
    <row r="1201" spans="1:7" x14ac:dyDescent="0.2">
      <c r="A1201" s="33"/>
      <c r="B1201" s="33"/>
      <c r="C1201" s="33"/>
      <c r="D1201" s="33"/>
      <c r="E1201" s="33"/>
      <c r="F1201" s="33"/>
      <c r="G1201" s="33"/>
    </row>
    <row r="1202" spans="1:7" x14ac:dyDescent="0.2">
      <c r="A1202" s="33"/>
      <c r="B1202" s="33"/>
      <c r="C1202" s="33"/>
      <c r="D1202" s="33"/>
      <c r="E1202" s="33"/>
      <c r="F1202" s="33"/>
      <c r="G1202" s="33"/>
    </row>
    <row r="1203" spans="1:7" x14ac:dyDescent="0.2">
      <c r="A1203" s="33"/>
      <c r="B1203" s="33"/>
      <c r="C1203" s="33"/>
      <c r="D1203" s="33"/>
      <c r="E1203" s="33"/>
      <c r="F1203" s="33"/>
      <c r="G1203" s="33"/>
    </row>
    <row r="1204" spans="1:7" x14ac:dyDescent="0.2">
      <c r="A1204" s="33"/>
      <c r="B1204" s="33"/>
      <c r="C1204" s="33"/>
      <c r="D1204" s="33"/>
      <c r="E1204" s="33"/>
      <c r="F1204" s="33"/>
      <c r="G1204" s="33"/>
    </row>
    <row r="1205" spans="1:7" x14ac:dyDescent="0.2">
      <c r="A1205" s="33"/>
      <c r="B1205" s="33"/>
      <c r="C1205" s="33"/>
      <c r="D1205" s="33"/>
      <c r="E1205" s="33"/>
      <c r="F1205" s="33"/>
      <c r="G1205" s="33"/>
    </row>
    <row r="1206" spans="1:7" x14ac:dyDescent="0.2">
      <c r="A1206" s="33"/>
      <c r="B1206" s="33"/>
      <c r="C1206" s="33"/>
      <c r="D1206" s="33"/>
      <c r="E1206" s="33"/>
      <c r="F1206" s="33"/>
      <c r="G1206" s="33"/>
    </row>
    <row r="1207" spans="1:7" x14ac:dyDescent="0.2">
      <c r="A1207" s="33"/>
      <c r="B1207" s="33"/>
      <c r="C1207" s="33"/>
      <c r="D1207" s="33"/>
      <c r="E1207" s="33"/>
      <c r="F1207" s="33"/>
      <c r="G1207" s="33"/>
    </row>
    <row r="1208" spans="1:7" x14ac:dyDescent="0.2">
      <c r="A1208" s="33"/>
      <c r="B1208" s="33"/>
      <c r="C1208" s="33"/>
      <c r="D1208" s="33"/>
      <c r="E1208" s="33"/>
      <c r="F1208" s="33"/>
      <c r="G1208" s="33"/>
    </row>
    <row r="1209" spans="1:7" x14ac:dyDescent="0.2">
      <c r="A1209" s="33"/>
      <c r="B1209" s="33"/>
      <c r="C1209" s="33"/>
      <c r="D1209" s="33"/>
      <c r="E1209" s="33"/>
      <c r="F1209" s="33"/>
      <c r="G1209" s="33"/>
    </row>
    <row r="1210" spans="1:7" x14ac:dyDescent="0.2">
      <c r="A1210" s="33"/>
      <c r="B1210" s="33"/>
      <c r="C1210" s="33"/>
      <c r="D1210" s="33"/>
      <c r="E1210" s="33"/>
      <c r="F1210" s="33"/>
      <c r="G1210" s="33"/>
    </row>
    <row r="1211" spans="1:7" x14ac:dyDescent="0.2">
      <c r="A1211" s="33"/>
      <c r="B1211" s="33"/>
      <c r="C1211" s="33"/>
      <c r="D1211" s="33"/>
      <c r="E1211" s="33"/>
      <c r="F1211" s="33"/>
      <c r="G1211" s="33"/>
    </row>
    <row r="1212" spans="1:7" x14ac:dyDescent="0.2">
      <c r="A1212" s="33"/>
      <c r="B1212" s="33"/>
      <c r="C1212" s="33"/>
      <c r="D1212" s="33"/>
      <c r="E1212" s="33"/>
      <c r="F1212" s="33"/>
      <c r="G1212" s="33"/>
    </row>
    <row r="1213" spans="1:7" x14ac:dyDescent="0.2">
      <c r="A1213" s="33"/>
      <c r="B1213" s="33"/>
      <c r="C1213" s="33"/>
      <c r="D1213" s="33"/>
      <c r="E1213" s="33"/>
      <c r="F1213" s="33"/>
      <c r="G1213" s="33"/>
    </row>
    <row r="1214" spans="1:7" x14ac:dyDescent="0.2">
      <c r="A1214" s="33"/>
      <c r="B1214" s="33"/>
      <c r="C1214" s="33"/>
      <c r="D1214" s="33"/>
      <c r="E1214" s="33"/>
      <c r="F1214" s="33"/>
      <c r="G1214" s="33"/>
    </row>
    <row r="1215" spans="1:7" x14ac:dyDescent="0.2">
      <c r="A1215" s="33"/>
      <c r="B1215" s="33"/>
      <c r="C1215" s="33"/>
      <c r="D1215" s="33"/>
      <c r="E1215" s="33"/>
      <c r="F1215" s="33"/>
      <c r="G1215" s="33"/>
    </row>
    <row r="1216" spans="1:7" x14ac:dyDescent="0.2">
      <c r="A1216" s="33"/>
      <c r="B1216" s="33"/>
      <c r="C1216" s="33"/>
      <c r="D1216" s="33"/>
      <c r="E1216" s="33"/>
      <c r="F1216" s="33"/>
      <c r="G1216" s="33"/>
    </row>
    <row r="1217" spans="1:7" x14ac:dyDescent="0.2">
      <c r="A1217" s="33"/>
      <c r="B1217" s="33"/>
      <c r="C1217" s="33"/>
      <c r="D1217" s="33"/>
      <c r="E1217" s="33"/>
      <c r="F1217" s="33"/>
      <c r="G1217" s="33"/>
    </row>
    <row r="1218" spans="1:7" x14ac:dyDescent="0.2">
      <c r="A1218" s="33"/>
      <c r="B1218" s="33"/>
      <c r="C1218" s="33"/>
      <c r="D1218" s="33"/>
      <c r="E1218" s="33"/>
      <c r="F1218" s="33"/>
      <c r="G1218" s="33"/>
    </row>
    <row r="1219" spans="1:7" x14ac:dyDescent="0.2">
      <c r="A1219" s="33"/>
      <c r="B1219" s="33"/>
      <c r="C1219" s="33"/>
      <c r="D1219" s="33"/>
      <c r="E1219" s="33"/>
      <c r="F1219" s="33"/>
      <c r="G1219" s="33"/>
    </row>
    <row r="1220" spans="1:7" x14ac:dyDescent="0.2">
      <c r="A1220" s="33"/>
      <c r="B1220" s="33"/>
      <c r="C1220" s="33"/>
      <c r="D1220" s="33"/>
      <c r="E1220" s="33"/>
      <c r="F1220" s="33"/>
      <c r="G1220" s="33"/>
    </row>
  </sheetData>
  <sheetProtection sheet="1" objects="1" scenarios="1" formatCells="0" formatColumns="0" formatRows="0" selectLockedCells="1"/>
  <mergeCells count="50">
    <mergeCell ref="E169:G169"/>
    <mergeCell ref="E148:G148"/>
    <mergeCell ref="E151:G151"/>
    <mergeCell ref="E154:G154"/>
    <mergeCell ref="E160:G160"/>
    <mergeCell ref="E163:G163"/>
    <mergeCell ref="E123:G123"/>
    <mergeCell ref="E128:F128"/>
    <mergeCell ref="E136:F136"/>
    <mergeCell ref="E137:G137"/>
    <mergeCell ref="E143:G143"/>
    <mergeCell ref="E92:G92"/>
    <mergeCell ref="E96:G96"/>
    <mergeCell ref="E120:G120"/>
    <mergeCell ref="E84:G84"/>
    <mergeCell ref="E118:G118"/>
    <mergeCell ref="E102:G102"/>
    <mergeCell ref="E109:G109"/>
    <mergeCell ref="E113:G113"/>
    <mergeCell ref="E60:G60"/>
    <mergeCell ref="E68:G68"/>
    <mergeCell ref="E70:G70"/>
    <mergeCell ref="E73:G73"/>
    <mergeCell ref="E80:G80"/>
    <mergeCell ref="E22:G22"/>
    <mergeCell ref="E27:G27"/>
    <mergeCell ref="E30:F30"/>
    <mergeCell ref="E36:F36"/>
    <mergeCell ref="E53:G53"/>
    <mergeCell ref="E52:G52"/>
    <mergeCell ref="E37:G37"/>
    <mergeCell ref="E39:G39"/>
    <mergeCell ref="E41:G41"/>
    <mergeCell ref="E44:F44"/>
    <mergeCell ref="E45:G45"/>
    <mergeCell ref="C6:D6"/>
    <mergeCell ref="F4:G6"/>
    <mergeCell ref="C2:G2"/>
    <mergeCell ref="E12:G12"/>
    <mergeCell ref="A10:C10"/>
    <mergeCell ref="A5:B5"/>
    <mergeCell ref="A6:B6"/>
    <mergeCell ref="A3:B3"/>
    <mergeCell ref="C3:G3"/>
    <mergeCell ref="A4:B4"/>
    <mergeCell ref="C4:E4"/>
    <mergeCell ref="C5:E5"/>
    <mergeCell ref="A7:B7"/>
    <mergeCell ref="E11:F11"/>
    <mergeCell ref="C7:G7"/>
  </mergeCells>
  <phoneticPr fontId="50" type="noConversion"/>
  <conditionalFormatting sqref="A14:A21">
    <cfRule type="expression" dxfId="483" priority="721">
      <formula>C14="Non applicable"</formula>
    </cfRule>
    <cfRule type="expression" dxfId="482" priority="722">
      <formula>C14="Plutôt Faux"</formula>
    </cfRule>
    <cfRule type="expression" dxfId="481" priority="723">
      <formula>C14&gt;="Plutôt Vrai"</formula>
    </cfRule>
    <cfRule type="expression" dxfId="480" priority="724">
      <formula>C14&gt;="Faux"</formula>
    </cfRule>
  </conditionalFormatting>
  <conditionalFormatting sqref="A23">
    <cfRule type="expression" dxfId="479" priority="705">
      <formula>C23="Non applicable"</formula>
    </cfRule>
    <cfRule type="expression" dxfId="478" priority="706">
      <formula>C23="Plutôt Faux"</formula>
    </cfRule>
    <cfRule type="expression" dxfId="477" priority="707">
      <formula>C23&gt;="Plutôt Vrai"</formula>
    </cfRule>
    <cfRule type="expression" dxfId="476" priority="708">
      <formula>C23&gt;="Faux"</formula>
    </cfRule>
  </conditionalFormatting>
  <conditionalFormatting sqref="A24:A26">
    <cfRule type="expression" dxfId="475" priority="697">
      <formula>C24="Non applicable"</formula>
    </cfRule>
    <cfRule type="expression" dxfId="474" priority="698">
      <formula>C24="Plutôt Faux"</formula>
    </cfRule>
    <cfRule type="expression" dxfId="473" priority="699">
      <formula>C24&gt;="Plutôt Vrai"</formula>
    </cfRule>
    <cfRule type="expression" dxfId="472" priority="700">
      <formula>C24&gt;="Faux"</formula>
    </cfRule>
  </conditionalFormatting>
  <conditionalFormatting sqref="A26">
    <cfRule type="expression" dxfId="471" priority="693">
      <formula>C26="Non applicable"</formula>
    </cfRule>
    <cfRule type="expression" dxfId="470" priority="694">
      <formula>C26="Plutôt Faux"</formula>
    </cfRule>
    <cfRule type="expression" dxfId="469" priority="695">
      <formula>C26&gt;="Plutôt Vrai"</formula>
    </cfRule>
    <cfRule type="expression" dxfId="468" priority="696">
      <formula>C26&gt;="Faux"</formula>
    </cfRule>
  </conditionalFormatting>
  <conditionalFormatting sqref="A31">
    <cfRule type="expression" dxfId="467" priority="685">
      <formula>C31="Non applicable"</formula>
    </cfRule>
    <cfRule type="expression" dxfId="466" priority="686">
      <formula>C31="Plutôt Faux"</formula>
    </cfRule>
    <cfRule type="expression" dxfId="465" priority="687">
      <formula>C31&gt;="Plutôt Vrai"</formula>
    </cfRule>
    <cfRule type="expression" dxfId="464" priority="688">
      <formula>C31&gt;="Faux"</formula>
    </cfRule>
  </conditionalFormatting>
  <conditionalFormatting sqref="A32:A35">
    <cfRule type="expression" dxfId="463" priority="681">
      <formula>C32="Non applicable"</formula>
    </cfRule>
    <cfRule type="expression" dxfId="462" priority="682">
      <formula>C32="Plutôt Faux"</formula>
    </cfRule>
    <cfRule type="expression" dxfId="461" priority="683">
      <formula>C32&gt;="Plutôt Vrai"</formula>
    </cfRule>
    <cfRule type="expression" dxfId="460" priority="684">
      <formula>C32&gt;="Faux"</formula>
    </cfRule>
  </conditionalFormatting>
  <conditionalFormatting sqref="A42">
    <cfRule type="expression" dxfId="459" priority="669">
      <formula>C42="Non applicable"</formula>
    </cfRule>
    <cfRule type="expression" dxfId="458" priority="670">
      <formula>C42="Plutôt Faux"</formula>
    </cfRule>
    <cfRule type="expression" dxfId="457" priority="671">
      <formula>C42&gt;="Plutôt Vrai"</formula>
    </cfRule>
    <cfRule type="expression" dxfId="456" priority="672">
      <formula>C42&gt;="Faux"</formula>
    </cfRule>
  </conditionalFormatting>
  <conditionalFormatting sqref="A43">
    <cfRule type="expression" dxfId="455" priority="665">
      <formula>C43="Non applicable"</formula>
    </cfRule>
    <cfRule type="expression" dxfId="454" priority="666">
      <formula>C43="Plutôt Faux"</formula>
    </cfRule>
    <cfRule type="expression" dxfId="453" priority="667">
      <formula>C43&gt;="Plutôt Vrai"</formula>
    </cfRule>
    <cfRule type="expression" dxfId="452" priority="668">
      <formula>C43&gt;="Faux"</formula>
    </cfRule>
  </conditionalFormatting>
  <conditionalFormatting sqref="A49">
    <cfRule type="expression" dxfId="451" priority="661">
      <formula>C49="Non applicable"</formula>
    </cfRule>
    <cfRule type="expression" dxfId="450" priority="662">
      <formula>C49="Plutôt Faux"</formula>
    </cfRule>
    <cfRule type="expression" dxfId="449" priority="663">
      <formula>C49&gt;="Plutôt Vrai"</formula>
    </cfRule>
    <cfRule type="expression" dxfId="448" priority="664">
      <formula>C49&gt;="Faux"</formula>
    </cfRule>
  </conditionalFormatting>
  <conditionalFormatting sqref="A48">
    <cfRule type="expression" dxfId="447" priority="657">
      <formula>C48="Non applicable"</formula>
    </cfRule>
    <cfRule type="expression" dxfId="446" priority="658">
      <formula>C48="Plutôt Faux"</formula>
    </cfRule>
    <cfRule type="expression" dxfId="445" priority="659">
      <formula>C48&gt;="Plutôt Vrai"</formula>
    </cfRule>
    <cfRule type="expression" dxfId="444" priority="660">
      <formula>C48&gt;="Faux"</formula>
    </cfRule>
  </conditionalFormatting>
  <conditionalFormatting sqref="A142">
    <cfRule type="expression" dxfId="443" priority="509">
      <formula>C142="Non applicable"</formula>
    </cfRule>
    <cfRule type="expression" dxfId="442" priority="510">
      <formula>C142="Plutôt Faux"</formula>
    </cfRule>
    <cfRule type="expression" dxfId="441" priority="511">
      <formula>C142&gt;="Plutôt Vrai"</formula>
    </cfRule>
    <cfRule type="expression" dxfId="440" priority="512">
      <formula>C142&gt;="Faux"</formula>
    </cfRule>
  </conditionalFormatting>
  <conditionalFormatting sqref="A147">
    <cfRule type="expression" dxfId="439" priority="489">
      <formula>C147="Non applicable"</formula>
    </cfRule>
    <cfRule type="expression" dxfId="438" priority="490">
      <formula>C147="Plutôt Faux"</formula>
    </cfRule>
    <cfRule type="expression" dxfId="437" priority="491">
      <formula>C147&gt;="Plutôt Vrai"</formula>
    </cfRule>
    <cfRule type="expression" dxfId="436" priority="492">
      <formula>C147&gt;="Faux"</formula>
    </cfRule>
  </conditionalFormatting>
  <conditionalFormatting sqref="A71">
    <cfRule type="expression" dxfId="435" priority="629">
      <formula>C71="Non applicable"</formula>
    </cfRule>
    <cfRule type="expression" dxfId="434" priority="630">
      <formula>C71="Plutôt Faux"</formula>
    </cfRule>
    <cfRule type="expression" dxfId="433" priority="631">
      <formula>C71&gt;="Plutôt Vrai"</formula>
    </cfRule>
    <cfRule type="expression" dxfId="432" priority="632">
      <formula>C71&gt;="Faux"</formula>
    </cfRule>
  </conditionalFormatting>
  <conditionalFormatting sqref="A72">
    <cfRule type="expression" dxfId="431" priority="625">
      <formula>C72="Non applicable"</formula>
    </cfRule>
    <cfRule type="expression" dxfId="430" priority="626">
      <formula>C72="Plutôt Faux"</formula>
    </cfRule>
    <cfRule type="expression" dxfId="429" priority="627">
      <formula>C72&gt;="Plutôt Vrai"</formula>
    </cfRule>
    <cfRule type="expression" dxfId="428" priority="628">
      <formula>C72&gt;="Faux"</formula>
    </cfRule>
  </conditionalFormatting>
  <conditionalFormatting sqref="A75">
    <cfRule type="expression" dxfId="427" priority="621">
      <formula>C75="Non applicable"</formula>
    </cfRule>
    <cfRule type="expression" dxfId="426" priority="622">
      <formula>C75="Plutôt Faux"</formula>
    </cfRule>
    <cfRule type="expression" dxfId="425" priority="623">
      <formula>C75&gt;="Plutôt Vrai"</formula>
    </cfRule>
    <cfRule type="expression" dxfId="424" priority="624">
      <formula>C75&gt;="Faux"</formula>
    </cfRule>
  </conditionalFormatting>
  <conditionalFormatting sqref="A76">
    <cfRule type="expression" dxfId="423" priority="617">
      <formula>C76="Non applicable"</formula>
    </cfRule>
    <cfRule type="expression" dxfId="422" priority="618">
      <formula>C76="Plutôt Faux"</formula>
    </cfRule>
    <cfRule type="expression" dxfId="421" priority="619">
      <formula>C76&gt;="Plutôt Vrai"</formula>
    </cfRule>
    <cfRule type="expression" dxfId="420" priority="620">
      <formula>C76&gt;="Faux"</formula>
    </cfRule>
  </conditionalFormatting>
  <conditionalFormatting sqref="A77">
    <cfRule type="expression" dxfId="419" priority="613">
      <formula>C77="Non applicable"</formula>
    </cfRule>
    <cfRule type="expression" dxfId="418" priority="614">
      <formula>C77="Plutôt Faux"</formula>
    </cfRule>
    <cfRule type="expression" dxfId="417" priority="615">
      <formula>C77&gt;="Plutôt Vrai"</formula>
    </cfRule>
    <cfRule type="expression" dxfId="416" priority="616">
      <formula>C77&gt;="Faux"</formula>
    </cfRule>
  </conditionalFormatting>
  <conditionalFormatting sqref="A78:A79">
    <cfRule type="expression" dxfId="415" priority="609">
      <formula>C78="Non applicable"</formula>
    </cfRule>
    <cfRule type="expression" dxfId="414" priority="610">
      <formula>C78="Plutôt Faux"</formula>
    </cfRule>
    <cfRule type="expression" dxfId="413" priority="611">
      <formula>C78&gt;="Plutôt Vrai"</formula>
    </cfRule>
    <cfRule type="expression" dxfId="412" priority="612">
      <formula>C78&gt;="Faux"</formula>
    </cfRule>
  </conditionalFormatting>
  <conditionalFormatting sqref="A82">
    <cfRule type="expression" dxfId="411" priority="605">
      <formula>C82="Non applicable"</formula>
    </cfRule>
    <cfRule type="expression" dxfId="410" priority="606">
      <formula>C82="Plutôt Faux"</formula>
    </cfRule>
    <cfRule type="expression" dxfId="409" priority="607">
      <formula>C82&gt;="Plutôt Vrai"</formula>
    </cfRule>
    <cfRule type="expression" dxfId="408" priority="608">
      <formula>C82&gt;="Faux"</formula>
    </cfRule>
  </conditionalFormatting>
  <conditionalFormatting sqref="A83">
    <cfRule type="expression" dxfId="407" priority="601">
      <formula>C83="Non applicable"</formula>
    </cfRule>
    <cfRule type="expression" dxfId="406" priority="602">
      <formula>C83="Plutôt Faux"</formula>
    </cfRule>
    <cfRule type="expression" dxfId="405" priority="603">
      <formula>C83&gt;="Plutôt Vrai"</formula>
    </cfRule>
    <cfRule type="expression" dxfId="404" priority="604">
      <formula>C83&gt;="Faux"</formula>
    </cfRule>
  </conditionalFormatting>
  <conditionalFormatting sqref="A85:A91">
    <cfRule type="expression" dxfId="403" priority="597">
      <formula>C85="Non applicable"</formula>
    </cfRule>
    <cfRule type="expression" dxfId="402" priority="598">
      <formula>C85="Plutôt Faux"</formula>
    </cfRule>
    <cfRule type="expression" dxfId="401" priority="599">
      <formula>C85&gt;="Plutôt Vrai"</formula>
    </cfRule>
    <cfRule type="expression" dxfId="400" priority="600">
      <formula>C85&gt;="Faux"</formula>
    </cfRule>
  </conditionalFormatting>
  <conditionalFormatting sqref="A97:A101">
    <cfRule type="expression" dxfId="399" priority="589">
      <formula>C97="Non applicable"</formula>
    </cfRule>
    <cfRule type="expression" dxfId="398" priority="590">
      <formula>C97="Plutôt Faux"</formula>
    </cfRule>
    <cfRule type="expression" dxfId="397" priority="591">
      <formula>C97&gt;="Plutôt Vrai"</formula>
    </cfRule>
    <cfRule type="expression" dxfId="396" priority="592">
      <formula>C97&gt;="Faux"</formula>
    </cfRule>
  </conditionalFormatting>
  <conditionalFormatting sqref="A173">
    <cfRule type="expression" dxfId="395" priority="441">
      <formula>C173="Non applicable"</formula>
    </cfRule>
    <cfRule type="expression" dxfId="394" priority="442">
      <formula>C173="Plutôt Faux"</formula>
    </cfRule>
    <cfRule type="expression" dxfId="393" priority="443">
      <formula>C173&gt;="Plutôt Vrai"</formula>
    </cfRule>
    <cfRule type="expression" dxfId="392" priority="444">
      <formula>C173&gt;="Faux"</formula>
    </cfRule>
  </conditionalFormatting>
  <conditionalFormatting sqref="A176">
    <cfRule type="expression" dxfId="391" priority="437">
      <formula>C176="Non applicable"</formula>
    </cfRule>
    <cfRule type="expression" dxfId="390" priority="438">
      <formula>C176="Plutôt Faux"</formula>
    </cfRule>
    <cfRule type="expression" dxfId="389" priority="439">
      <formula>C176&gt;="Plutôt Vrai"</formula>
    </cfRule>
    <cfRule type="expression" dxfId="388" priority="440">
      <formula>C176&gt;="Faux"</formula>
    </cfRule>
  </conditionalFormatting>
  <conditionalFormatting sqref="A122">
    <cfRule type="expression" dxfId="387" priority="577">
      <formula>C122="Non applicable"</formula>
    </cfRule>
    <cfRule type="expression" dxfId="386" priority="578">
      <formula>C122="Plutôt Faux"</formula>
    </cfRule>
    <cfRule type="expression" dxfId="385" priority="579">
      <formula>C122&gt;="Plutôt Vrai"</formula>
    </cfRule>
    <cfRule type="expression" dxfId="384" priority="580">
      <formula>C122&gt;="Faux"</formula>
    </cfRule>
  </conditionalFormatting>
  <conditionalFormatting sqref="A124">
    <cfRule type="expression" dxfId="383" priority="569">
      <formula>C124="Non applicable"</formula>
    </cfRule>
    <cfRule type="expression" dxfId="382" priority="570">
      <formula>C124="Plutôt Faux"</formula>
    </cfRule>
    <cfRule type="expression" dxfId="381" priority="571">
      <formula>C124&gt;="Plutôt Vrai"</formula>
    </cfRule>
    <cfRule type="expression" dxfId="380" priority="572">
      <formula>C124&gt;="Faux"</formula>
    </cfRule>
  </conditionalFormatting>
  <conditionalFormatting sqref="A125">
    <cfRule type="expression" dxfId="379" priority="565">
      <formula>C125="Non applicable"</formula>
    </cfRule>
    <cfRule type="expression" dxfId="378" priority="566">
      <formula>C125="Plutôt Faux"</formula>
    </cfRule>
    <cfRule type="expression" dxfId="377" priority="567">
      <formula>C125&gt;="Plutôt Vrai"</formula>
    </cfRule>
    <cfRule type="expression" dxfId="376" priority="568">
      <formula>C125&gt;="Faux"</formula>
    </cfRule>
  </conditionalFormatting>
  <conditionalFormatting sqref="A126">
    <cfRule type="expression" dxfId="375" priority="561">
      <formula>C126="Non applicable"</formula>
    </cfRule>
    <cfRule type="expression" dxfId="374" priority="562">
      <formula>C126="Plutôt Faux"</formula>
    </cfRule>
    <cfRule type="expression" dxfId="373" priority="563">
      <formula>C126&gt;="Plutôt Vrai"</formula>
    </cfRule>
    <cfRule type="expression" dxfId="372" priority="564">
      <formula>C126&gt;="Faux"</formula>
    </cfRule>
  </conditionalFormatting>
  <conditionalFormatting sqref="A127">
    <cfRule type="expression" dxfId="371" priority="557">
      <formula>C127="Non applicable"</formula>
    </cfRule>
    <cfRule type="expression" dxfId="370" priority="558">
      <formula>C127="Plutôt Faux"</formula>
    </cfRule>
    <cfRule type="expression" dxfId="369" priority="559">
      <formula>C127&gt;="Plutôt Vrai"</formula>
    </cfRule>
    <cfRule type="expression" dxfId="368" priority="560">
      <formula>C127&gt;="Faux"</formula>
    </cfRule>
  </conditionalFormatting>
  <conditionalFormatting sqref="A129">
    <cfRule type="expression" dxfId="367" priority="549">
      <formula>C129="Non applicable"</formula>
    </cfRule>
    <cfRule type="expression" dxfId="366" priority="550">
      <formula>C129="Plutôt Faux"</formula>
    </cfRule>
    <cfRule type="expression" dxfId="365" priority="551">
      <formula>C129&gt;="Plutôt Vrai"</formula>
    </cfRule>
    <cfRule type="expression" dxfId="364" priority="552">
      <formula>C129&gt;="Faux"</formula>
    </cfRule>
  </conditionalFormatting>
  <conditionalFormatting sqref="A130">
    <cfRule type="expression" dxfId="363" priority="545">
      <formula>C130="Non applicable"</formula>
    </cfRule>
    <cfRule type="expression" dxfId="362" priority="546">
      <formula>C130="Plutôt Faux"</formula>
    </cfRule>
    <cfRule type="expression" dxfId="361" priority="547">
      <formula>C130&gt;="Plutôt Vrai"</formula>
    </cfRule>
    <cfRule type="expression" dxfId="360" priority="548">
      <formula>C130&gt;="Faux"</formula>
    </cfRule>
  </conditionalFormatting>
  <conditionalFormatting sqref="A131">
    <cfRule type="expression" dxfId="359" priority="541">
      <formula>C131="Non applicable"</formula>
    </cfRule>
    <cfRule type="expression" dxfId="358" priority="542">
      <formula>C131="Plutôt Faux"</formula>
    </cfRule>
    <cfRule type="expression" dxfId="357" priority="543">
      <formula>C131&gt;="Plutôt Vrai"</formula>
    </cfRule>
    <cfRule type="expression" dxfId="356" priority="544">
      <formula>C131&gt;="Faux"</formula>
    </cfRule>
  </conditionalFormatting>
  <conditionalFormatting sqref="A132">
    <cfRule type="expression" dxfId="355" priority="537">
      <formula>C132="Non applicable"</formula>
    </cfRule>
    <cfRule type="expression" dxfId="354" priority="538">
      <formula>C132="Plutôt Faux"</formula>
    </cfRule>
    <cfRule type="expression" dxfId="353" priority="539">
      <formula>C132&gt;="Plutôt Vrai"</formula>
    </cfRule>
    <cfRule type="expression" dxfId="352" priority="540">
      <formula>C132&gt;="Faux"</formula>
    </cfRule>
  </conditionalFormatting>
  <conditionalFormatting sqref="A134:A135">
    <cfRule type="expression" dxfId="351" priority="533">
      <formula>C134="Non applicable"</formula>
    </cfRule>
    <cfRule type="expression" dxfId="350" priority="534">
      <formula>C134="Plutôt Faux"</formula>
    </cfRule>
    <cfRule type="expression" dxfId="349" priority="535">
      <formula>C134&gt;="Plutôt Vrai"</formula>
    </cfRule>
    <cfRule type="expression" dxfId="348" priority="536">
      <formula>C134&gt;="Faux"</formula>
    </cfRule>
  </conditionalFormatting>
  <conditionalFormatting sqref="A135">
    <cfRule type="expression" dxfId="347" priority="529">
      <formula>C135="Non applicable"</formula>
    </cfRule>
    <cfRule type="expression" dxfId="346" priority="530">
      <formula>C135="Plutôt Faux"</formula>
    </cfRule>
    <cfRule type="expression" dxfId="345" priority="531">
      <formula>C135&gt;="Plutôt Vrai"</formula>
    </cfRule>
    <cfRule type="expression" dxfId="344" priority="532">
      <formula>C135&gt;="Faux"</formula>
    </cfRule>
  </conditionalFormatting>
  <conditionalFormatting sqref="A138">
    <cfRule type="expression" dxfId="343" priority="521">
      <formula>C138="Non applicable"</formula>
    </cfRule>
    <cfRule type="expression" dxfId="342" priority="522">
      <formula>C138="Plutôt Faux"</formula>
    </cfRule>
    <cfRule type="expression" dxfId="341" priority="523">
      <formula>C138&gt;="Plutôt Vrai"</formula>
    </cfRule>
    <cfRule type="expression" dxfId="340" priority="524">
      <formula>C138&gt;="Faux"</formula>
    </cfRule>
  </conditionalFormatting>
  <conditionalFormatting sqref="A139">
    <cfRule type="expression" dxfId="339" priority="517">
      <formula>C139="Non applicable"</formula>
    </cfRule>
    <cfRule type="expression" dxfId="338" priority="518">
      <formula>C139="Plutôt Faux"</formula>
    </cfRule>
    <cfRule type="expression" dxfId="337" priority="519">
      <formula>C139&gt;="Plutôt Vrai"</formula>
    </cfRule>
    <cfRule type="expression" dxfId="336" priority="520">
      <formula>C139&gt;="Faux"</formula>
    </cfRule>
  </conditionalFormatting>
  <conditionalFormatting sqref="A140">
    <cfRule type="expression" dxfId="335" priority="513">
      <formula>C140="Non applicable"</formula>
    </cfRule>
    <cfRule type="expression" dxfId="334" priority="514">
      <formula>C140="Plutôt Faux"</formula>
    </cfRule>
    <cfRule type="expression" dxfId="333" priority="515">
      <formula>C140&gt;="Plutôt Vrai"</formula>
    </cfRule>
    <cfRule type="expression" dxfId="332" priority="516">
      <formula>C140&gt;="Faux"</formula>
    </cfRule>
  </conditionalFormatting>
  <conditionalFormatting sqref="A144">
    <cfRule type="expression" dxfId="331" priority="501">
      <formula>C144="Non applicable"</formula>
    </cfRule>
    <cfRule type="expression" dxfId="330" priority="502">
      <formula>C144="Plutôt Faux"</formula>
    </cfRule>
    <cfRule type="expression" dxfId="329" priority="503">
      <formula>C144&gt;="Plutôt Vrai"</formula>
    </cfRule>
    <cfRule type="expression" dxfId="328" priority="504">
      <formula>C144&gt;="Faux"</formula>
    </cfRule>
  </conditionalFormatting>
  <conditionalFormatting sqref="A145">
    <cfRule type="expression" dxfId="327" priority="497">
      <formula>C145="Non applicable"</formula>
    </cfRule>
    <cfRule type="expression" dxfId="326" priority="498">
      <formula>C145="Plutôt Faux"</formula>
    </cfRule>
    <cfRule type="expression" dxfId="325" priority="499">
      <formula>C145&gt;="Plutôt Vrai"</formula>
    </cfRule>
    <cfRule type="expression" dxfId="324" priority="500">
      <formula>C145&gt;="Faux"</formula>
    </cfRule>
  </conditionalFormatting>
  <conditionalFormatting sqref="A146">
    <cfRule type="expression" dxfId="323" priority="493">
      <formula>C146="Non applicable"</formula>
    </cfRule>
    <cfRule type="expression" dxfId="322" priority="494">
      <formula>C146="Plutôt Faux"</formula>
    </cfRule>
    <cfRule type="expression" dxfId="321" priority="495">
      <formula>C146&gt;="Plutôt Vrai"</formula>
    </cfRule>
    <cfRule type="expression" dxfId="320" priority="496">
      <formula>C146&gt;="Faux"</formula>
    </cfRule>
  </conditionalFormatting>
  <conditionalFormatting sqref="A149">
    <cfRule type="expression" dxfId="319" priority="485">
      <formula>C149="Non applicable"</formula>
    </cfRule>
    <cfRule type="expression" dxfId="318" priority="486">
      <formula>C149="Plutôt Faux"</formula>
    </cfRule>
    <cfRule type="expression" dxfId="317" priority="487">
      <formula>C149&gt;="Plutôt Vrai"</formula>
    </cfRule>
    <cfRule type="expression" dxfId="316" priority="488">
      <formula>C149&gt;="Faux"</formula>
    </cfRule>
  </conditionalFormatting>
  <conditionalFormatting sqref="A150">
    <cfRule type="expression" dxfId="315" priority="481">
      <formula>C150="Non applicable"</formula>
    </cfRule>
    <cfRule type="expression" dxfId="314" priority="482">
      <formula>C150="Plutôt Faux"</formula>
    </cfRule>
    <cfRule type="expression" dxfId="313" priority="483">
      <formula>C150&gt;="Plutôt Vrai"</formula>
    </cfRule>
    <cfRule type="expression" dxfId="312" priority="484">
      <formula>C150&gt;="Faux"</formula>
    </cfRule>
  </conditionalFormatting>
  <conditionalFormatting sqref="A153">
    <cfRule type="expression" dxfId="311" priority="477">
      <formula>C153="Non applicable"</formula>
    </cfRule>
    <cfRule type="expression" dxfId="310" priority="478">
      <formula>C153="Plutôt Faux"</formula>
    </cfRule>
    <cfRule type="expression" dxfId="309" priority="479">
      <formula>C153&gt;="Plutôt Vrai"</formula>
    </cfRule>
    <cfRule type="expression" dxfId="308" priority="480">
      <formula>C153&gt;="Faux"</formula>
    </cfRule>
  </conditionalFormatting>
  <conditionalFormatting sqref="A154">
    <cfRule type="expression" dxfId="307" priority="473">
      <formula>C154="Non applicable"</formula>
    </cfRule>
    <cfRule type="expression" dxfId="306" priority="474">
      <formula>C154="Plutôt Faux"</formula>
    </cfRule>
    <cfRule type="expression" dxfId="305" priority="475">
      <formula>C154&gt;="Plutôt Vrai"</formula>
    </cfRule>
    <cfRule type="expression" dxfId="304" priority="476">
      <formula>C154&gt;="Faux"</formula>
    </cfRule>
  </conditionalFormatting>
  <conditionalFormatting sqref="A157">
    <cfRule type="expression" dxfId="303" priority="469">
      <formula>C157="Non applicable"</formula>
    </cfRule>
    <cfRule type="expression" dxfId="302" priority="470">
      <formula>C157="Plutôt Faux"</formula>
    </cfRule>
    <cfRule type="expression" dxfId="301" priority="471">
      <formula>C157&gt;="Plutôt Vrai"</formula>
    </cfRule>
    <cfRule type="expression" dxfId="300" priority="472">
      <formula>C157&gt;="Faux"</formula>
    </cfRule>
  </conditionalFormatting>
  <conditionalFormatting sqref="A158">
    <cfRule type="expression" dxfId="299" priority="465">
      <formula>C158="Non applicable"</formula>
    </cfRule>
    <cfRule type="expression" dxfId="298" priority="466">
      <formula>C158="Plutôt Faux"</formula>
    </cfRule>
    <cfRule type="expression" dxfId="297" priority="467">
      <formula>C158&gt;="Plutôt Vrai"</formula>
    </cfRule>
    <cfRule type="expression" dxfId="296" priority="468">
      <formula>C158&gt;="Faux"</formula>
    </cfRule>
  </conditionalFormatting>
  <conditionalFormatting sqref="A159">
    <cfRule type="expression" dxfId="295" priority="461">
      <formula>C159="Non applicable"</formula>
    </cfRule>
    <cfRule type="expression" dxfId="294" priority="462">
      <formula>C159="Plutôt Faux"</formula>
    </cfRule>
    <cfRule type="expression" dxfId="293" priority="463">
      <formula>C159&gt;="Plutôt Vrai"</formula>
    </cfRule>
    <cfRule type="expression" dxfId="292" priority="464">
      <formula>C159&gt;="Faux"</formula>
    </cfRule>
  </conditionalFormatting>
  <conditionalFormatting sqref="A165">
    <cfRule type="expression" dxfId="291" priority="453">
      <formula>C165="Non applicable"</formula>
    </cfRule>
    <cfRule type="expression" dxfId="290" priority="454">
      <formula>C165="Plutôt Faux"</formula>
    </cfRule>
    <cfRule type="expression" dxfId="289" priority="455">
      <formula>C165&gt;="Plutôt Vrai"</formula>
    </cfRule>
    <cfRule type="expression" dxfId="288" priority="456">
      <formula>C165&gt;="Faux"</formula>
    </cfRule>
  </conditionalFormatting>
  <conditionalFormatting sqref="A166">
    <cfRule type="expression" dxfId="287" priority="449">
      <formula>C166="Non applicable"</formula>
    </cfRule>
    <cfRule type="expression" dxfId="286" priority="450">
      <formula>C166="Plutôt Faux"</formula>
    </cfRule>
    <cfRule type="expression" dxfId="285" priority="451">
      <formula>C166&gt;="Plutôt Vrai"</formula>
    </cfRule>
    <cfRule type="expression" dxfId="284" priority="452">
      <formula>C166&gt;="Faux"</formula>
    </cfRule>
  </conditionalFormatting>
  <conditionalFormatting sqref="A172">
    <cfRule type="expression" dxfId="283" priority="445">
      <formula>C172="Non applicable"</formula>
    </cfRule>
    <cfRule type="expression" dxfId="282" priority="446">
      <formula>C172="Plutôt Faux"</formula>
    </cfRule>
    <cfRule type="expression" dxfId="281" priority="447">
      <formula>C172&gt;="Plutôt Vrai"</formula>
    </cfRule>
    <cfRule type="expression" dxfId="280" priority="448">
      <formula>C172&gt;="Faux"</formula>
    </cfRule>
  </conditionalFormatting>
  <conditionalFormatting sqref="A23">
    <cfRule type="expression" dxfId="279" priority="305">
      <formula>C23="Non applicable"</formula>
    </cfRule>
    <cfRule type="expression" dxfId="278" priority="306">
      <formula>C23="Plutôt Faux"</formula>
    </cfRule>
    <cfRule type="expression" dxfId="277" priority="307">
      <formula>C23&gt;="Plutôt Vrai"</formula>
    </cfRule>
    <cfRule type="expression" dxfId="276" priority="308">
      <formula>C23&gt;="Faux"</formula>
    </cfRule>
  </conditionalFormatting>
  <conditionalFormatting sqref="A24:A26">
    <cfRule type="expression" dxfId="275" priority="301">
      <formula>C24="Non applicable"</formula>
    </cfRule>
    <cfRule type="expression" dxfId="274" priority="302">
      <formula>C24="Plutôt Faux"</formula>
    </cfRule>
    <cfRule type="expression" dxfId="273" priority="303">
      <formula>C24&gt;="Plutôt Vrai"</formula>
    </cfRule>
    <cfRule type="expression" dxfId="272" priority="304">
      <formula>C24&gt;="Faux"</formula>
    </cfRule>
  </conditionalFormatting>
  <conditionalFormatting sqref="A24:A26">
    <cfRule type="expression" dxfId="271" priority="297">
      <formula>C24="Non applicable"</formula>
    </cfRule>
    <cfRule type="expression" dxfId="270" priority="298">
      <formula>C24="Plutôt Faux"</formula>
    </cfRule>
    <cfRule type="expression" dxfId="269" priority="299">
      <formula>C24&gt;="Plutôt Vrai"</formula>
    </cfRule>
    <cfRule type="expression" dxfId="268" priority="300">
      <formula>C24&gt;="Faux"</formula>
    </cfRule>
  </conditionalFormatting>
  <conditionalFormatting sqref="A26">
    <cfRule type="expression" dxfId="267" priority="293">
      <formula>C26="Non applicable"</formula>
    </cfRule>
    <cfRule type="expression" dxfId="266" priority="294">
      <formula>C26="Plutôt Faux"</formula>
    </cfRule>
    <cfRule type="expression" dxfId="265" priority="295">
      <formula>C26&gt;="Plutôt Vrai"</formula>
    </cfRule>
    <cfRule type="expression" dxfId="264" priority="296">
      <formula>C26&gt;="Faux"</formula>
    </cfRule>
  </conditionalFormatting>
  <conditionalFormatting sqref="A28:A29">
    <cfRule type="expression" dxfId="263" priority="289">
      <formula>C28="Non applicable"</formula>
    </cfRule>
    <cfRule type="expression" dxfId="262" priority="290">
      <formula>C28="Plutôt Faux"</formula>
    </cfRule>
    <cfRule type="expression" dxfId="261" priority="291">
      <formula>C28&gt;="Plutôt Vrai"</formula>
    </cfRule>
    <cfRule type="expression" dxfId="260" priority="292">
      <formula>C28&gt;="Faux"</formula>
    </cfRule>
  </conditionalFormatting>
  <conditionalFormatting sqref="A42:A43">
    <cfRule type="expression" dxfId="259" priority="281">
      <formula>C42="Non applicable"</formula>
    </cfRule>
    <cfRule type="expression" dxfId="258" priority="282">
      <formula>C42="Plutôt Faux"</formula>
    </cfRule>
    <cfRule type="expression" dxfId="257" priority="283">
      <formula>C42&gt;="Plutôt Vrai"</formula>
    </cfRule>
    <cfRule type="expression" dxfId="256" priority="284">
      <formula>C42&gt;="Faux"</formula>
    </cfRule>
  </conditionalFormatting>
  <conditionalFormatting sqref="A46:A51">
    <cfRule type="expression" dxfId="255" priority="277">
      <formula>C46="Non applicable"</formula>
    </cfRule>
    <cfRule type="expression" dxfId="254" priority="278">
      <formula>C46="Plutôt Faux"</formula>
    </cfRule>
    <cfRule type="expression" dxfId="253" priority="279">
      <formula>C46&gt;="Plutôt Vrai"</formula>
    </cfRule>
    <cfRule type="expression" dxfId="252" priority="280">
      <formula>C46&gt;="Faux"</formula>
    </cfRule>
  </conditionalFormatting>
  <conditionalFormatting sqref="A50:A51">
    <cfRule type="expression" dxfId="251" priority="273">
      <formula>C50="Non applicable"</formula>
    </cfRule>
    <cfRule type="expression" dxfId="250" priority="274">
      <formula>C50="Plutôt Faux"</formula>
    </cfRule>
    <cfRule type="expression" dxfId="249" priority="275">
      <formula>C50&gt;="Plutôt Vrai"</formula>
    </cfRule>
    <cfRule type="expression" dxfId="248" priority="276">
      <formula>C50&gt;="Faux"</formula>
    </cfRule>
  </conditionalFormatting>
  <conditionalFormatting sqref="A51">
    <cfRule type="expression" dxfId="247" priority="269">
      <formula>C51="Non applicable"</formula>
    </cfRule>
    <cfRule type="expression" dxfId="246" priority="270">
      <formula>C51="Plutôt Faux"</formula>
    </cfRule>
    <cfRule type="expression" dxfId="245" priority="271">
      <formula>C51&gt;="Plutôt Vrai"</formula>
    </cfRule>
    <cfRule type="expression" dxfId="244" priority="272">
      <formula>C51&gt;="Faux"</formula>
    </cfRule>
  </conditionalFormatting>
  <conditionalFormatting sqref="A28:A29">
    <cfRule type="expression" dxfId="243" priority="265">
      <formula>C28="Non applicable"</formula>
    </cfRule>
    <cfRule type="expression" dxfId="242" priority="266">
      <formula>C28="Plutôt Faux"</formula>
    </cfRule>
    <cfRule type="expression" dxfId="241" priority="267">
      <formula>C28&gt;="Plutôt Vrai"</formula>
    </cfRule>
    <cfRule type="expression" dxfId="240" priority="268">
      <formula>C28&gt;="Faux"</formula>
    </cfRule>
  </conditionalFormatting>
  <conditionalFormatting sqref="A46:A51">
    <cfRule type="expression" dxfId="239" priority="261">
      <formula>C46="Non applicable"</formula>
    </cfRule>
    <cfRule type="expression" dxfId="238" priority="262">
      <formula>C46="Plutôt Faux"</formula>
    </cfRule>
    <cfRule type="expression" dxfId="237" priority="263">
      <formula>C46&gt;="Plutôt Vrai"</formula>
    </cfRule>
    <cfRule type="expression" dxfId="236" priority="264">
      <formula>C46&gt;="Faux"</formula>
    </cfRule>
  </conditionalFormatting>
  <conditionalFormatting sqref="A49">
    <cfRule type="expression" dxfId="235" priority="257">
      <formula>C49="Non applicable"</formula>
    </cfRule>
    <cfRule type="expression" dxfId="234" priority="258">
      <formula>C49="Plutôt Faux"</formula>
    </cfRule>
    <cfRule type="expression" dxfId="233" priority="259">
      <formula>C49&gt;="Plutôt Vrai"</formula>
    </cfRule>
    <cfRule type="expression" dxfId="232" priority="260">
      <formula>C49&gt;="Faux"</formula>
    </cfRule>
  </conditionalFormatting>
  <conditionalFormatting sqref="A170:A179">
    <cfRule type="expression" dxfId="231" priority="253">
      <formula>C170="Non applicable"</formula>
    </cfRule>
    <cfRule type="expression" dxfId="230" priority="254">
      <formula>C170="Plutôt Faux"</formula>
    </cfRule>
    <cfRule type="expression" dxfId="229" priority="255">
      <formula>C170&gt;="Plutôt Vrai"</formula>
    </cfRule>
    <cfRule type="expression" dxfId="228" priority="256">
      <formula>C170&gt;="Faux"</formula>
    </cfRule>
  </conditionalFormatting>
  <conditionalFormatting sqref="A133">
    <cfRule type="expression" dxfId="227" priority="249">
      <formula>C133="Non applicable"</formula>
    </cfRule>
    <cfRule type="expression" dxfId="226" priority="250">
      <formula>C133="Plutôt Faux"</formula>
    </cfRule>
    <cfRule type="expression" dxfId="225" priority="251">
      <formula>C133&gt;="Plutôt Vrai"</formula>
    </cfRule>
    <cfRule type="expression" dxfId="224" priority="252">
      <formula>C133&gt;="Faux"</formula>
    </cfRule>
  </conditionalFormatting>
  <conditionalFormatting sqref="A131:A132">
    <cfRule type="expression" dxfId="223" priority="245">
      <formula>C131="Non applicable"</formula>
    </cfRule>
    <cfRule type="expression" dxfId="222" priority="246">
      <formula>C131="Plutôt Faux"</formula>
    </cfRule>
    <cfRule type="expression" dxfId="221" priority="247">
      <formula>C131&gt;="Plutôt Vrai"</formula>
    </cfRule>
    <cfRule type="expression" dxfId="220" priority="248">
      <formula>C131&gt;="Faux"</formula>
    </cfRule>
  </conditionalFormatting>
  <conditionalFormatting sqref="A134:A135">
    <cfRule type="expression" dxfId="219" priority="241">
      <formula>C134="Non applicable"</formula>
    </cfRule>
    <cfRule type="expression" dxfId="218" priority="242">
      <formula>C134="Plutôt Faux"</formula>
    </cfRule>
    <cfRule type="expression" dxfId="217" priority="243">
      <formula>C134&gt;="Plutôt Vrai"</formula>
    </cfRule>
    <cfRule type="expression" dxfId="216" priority="244">
      <formula>C134&gt;="Faux"</formula>
    </cfRule>
  </conditionalFormatting>
  <conditionalFormatting sqref="A129:A135">
    <cfRule type="expression" dxfId="215" priority="237">
      <formula>C129="Non applicable"</formula>
    </cfRule>
    <cfRule type="expression" dxfId="214" priority="238">
      <formula>C129="Plutôt Faux"</formula>
    </cfRule>
    <cfRule type="expression" dxfId="213" priority="239">
      <formula>C129&gt;="Plutôt Vrai"</formula>
    </cfRule>
    <cfRule type="expression" dxfId="212" priority="240">
      <formula>C129&gt;="Faux"</formula>
    </cfRule>
  </conditionalFormatting>
  <conditionalFormatting sqref="A139">
    <cfRule type="expression" dxfId="211" priority="233">
      <formula>C139="Non applicable"</formula>
    </cfRule>
    <cfRule type="expression" dxfId="210" priority="234">
      <formula>C139="Plutôt Faux"</formula>
    </cfRule>
    <cfRule type="expression" dxfId="209" priority="235">
      <formula>C139&gt;="Plutôt Vrai"</formula>
    </cfRule>
    <cfRule type="expression" dxfId="208" priority="236">
      <formula>C139&gt;="Faux"</formula>
    </cfRule>
  </conditionalFormatting>
  <conditionalFormatting sqref="A138">
    <cfRule type="expression" dxfId="207" priority="229">
      <formula>C138="Non applicable"</formula>
    </cfRule>
    <cfRule type="expression" dxfId="206" priority="230">
      <formula>C138="Plutôt Faux"</formula>
    </cfRule>
    <cfRule type="expression" dxfId="205" priority="231">
      <formula>C138&gt;="Plutôt Vrai"</formula>
    </cfRule>
    <cfRule type="expression" dxfId="204" priority="232">
      <formula>C138&gt;="Faux"</formula>
    </cfRule>
  </conditionalFormatting>
  <conditionalFormatting sqref="A140">
    <cfRule type="expression" dxfId="203" priority="225">
      <formula>C140="Non applicable"</formula>
    </cfRule>
    <cfRule type="expression" dxfId="202" priority="226">
      <formula>C140="Plutôt Faux"</formula>
    </cfRule>
    <cfRule type="expression" dxfId="201" priority="227">
      <formula>C140&gt;="Plutôt Vrai"</formula>
    </cfRule>
    <cfRule type="expression" dxfId="200" priority="228">
      <formula>C140&gt;="Faux"</formula>
    </cfRule>
  </conditionalFormatting>
  <conditionalFormatting sqref="A141">
    <cfRule type="expression" dxfId="199" priority="221">
      <formula>C141="Non applicable"</formula>
    </cfRule>
    <cfRule type="expression" dxfId="198" priority="222">
      <formula>C141="Plutôt Faux"</formula>
    </cfRule>
    <cfRule type="expression" dxfId="197" priority="223">
      <formula>C141&gt;="Plutôt Vrai"</formula>
    </cfRule>
    <cfRule type="expression" dxfId="196" priority="224">
      <formula>C141&gt;="Faux"</formula>
    </cfRule>
  </conditionalFormatting>
  <conditionalFormatting sqref="A138:A142">
    <cfRule type="expression" dxfId="195" priority="217">
      <formula>C138="Non applicable"</formula>
    </cfRule>
    <cfRule type="expression" dxfId="194" priority="218">
      <formula>C138="Plutôt Faux"</formula>
    </cfRule>
    <cfRule type="expression" dxfId="193" priority="219">
      <formula>C138&gt;="Plutôt Vrai"</formula>
    </cfRule>
    <cfRule type="expression" dxfId="192" priority="220">
      <formula>C138&gt;="Faux"</formula>
    </cfRule>
  </conditionalFormatting>
  <conditionalFormatting sqref="A144">
    <cfRule type="expression" dxfId="191" priority="213">
      <formula>C144="Non applicable"</formula>
    </cfRule>
    <cfRule type="expression" dxfId="190" priority="214">
      <formula>C144="Plutôt Faux"</formula>
    </cfRule>
    <cfRule type="expression" dxfId="189" priority="215">
      <formula>C144&gt;="Plutôt Vrai"</formula>
    </cfRule>
    <cfRule type="expression" dxfId="188" priority="216">
      <formula>C144&gt;="Faux"</formula>
    </cfRule>
  </conditionalFormatting>
  <conditionalFormatting sqref="A144:A147">
    <cfRule type="expression" dxfId="187" priority="209">
      <formula>C144="Non applicable"</formula>
    </cfRule>
    <cfRule type="expression" dxfId="186" priority="210">
      <formula>C144="Plutôt Faux"</formula>
    </cfRule>
    <cfRule type="expression" dxfId="185" priority="211">
      <formula>C144&gt;="Plutôt Vrai"</formula>
    </cfRule>
    <cfRule type="expression" dxfId="184" priority="212">
      <formula>C144&gt;="Faux"</formula>
    </cfRule>
  </conditionalFormatting>
  <conditionalFormatting sqref="A149:A150 A152:A153 A155:A159 A161:A162 A164:A168">
    <cfRule type="expression" dxfId="183" priority="205">
      <formula>C149="Non applicable"</formula>
    </cfRule>
    <cfRule type="expression" dxfId="182" priority="206">
      <formula>C149="Plutôt Faux"</formula>
    </cfRule>
    <cfRule type="expression" dxfId="181" priority="207">
      <formula>C149&gt;="Plutôt Vrai"</formula>
    </cfRule>
    <cfRule type="expression" dxfId="180" priority="208">
      <formula>C149&gt;="Faux"</formula>
    </cfRule>
  </conditionalFormatting>
  <conditionalFormatting sqref="A145">
    <cfRule type="expression" dxfId="179" priority="201">
      <formula>C145="Non applicable"</formula>
    </cfRule>
    <cfRule type="expression" dxfId="178" priority="202">
      <formula>C145="Plutôt Faux"</formula>
    </cfRule>
    <cfRule type="expression" dxfId="177" priority="203">
      <formula>C145&gt;="Plutôt Vrai"</formula>
    </cfRule>
    <cfRule type="expression" dxfId="176" priority="204">
      <formula>C145&gt;="Faux"</formula>
    </cfRule>
  </conditionalFormatting>
  <conditionalFormatting sqref="A144:A147">
    <cfRule type="expression" dxfId="175" priority="197">
      <formula>C144="Non applicable"</formula>
    </cfRule>
    <cfRule type="expression" dxfId="174" priority="198">
      <formula>C144="Plutôt Faux"</formula>
    </cfRule>
    <cfRule type="expression" dxfId="173" priority="199">
      <formula>C144&gt;="Plutôt Vrai"</formula>
    </cfRule>
    <cfRule type="expression" dxfId="172" priority="200">
      <formula>C144&gt;="Faux"</formula>
    </cfRule>
  </conditionalFormatting>
  <conditionalFormatting sqref="A138:A142">
    <cfRule type="expression" dxfId="171" priority="193">
      <formula>C138="Non applicable"</formula>
    </cfRule>
    <cfRule type="expression" dxfId="170" priority="194">
      <formula>C138="Plutôt Faux"</formula>
    </cfRule>
    <cfRule type="expression" dxfId="169" priority="195">
      <formula>C138&gt;="Plutôt Vrai"</formula>
    </cfRule>
    <cfRule type="expression" dxfId="168" priority="196">
      <formula>C138&gt;="Faux"</formula>
    </cfRule>
  </conditionalFormatting>
  <conditionalFormatting sqref="A138:A142">
    <cfRule type="expression" dxfId="167" priority="189">
      <formula>C138="Non applicable"</formula>
    </cfRule>
    <cfRule type="expression" dxfId="166" priority="190">
      <formula>C138="Plutôt Faux"</formula>
    </cfRule>
    <cfRule type="expression" dxfId="165" priority="191">
      <formula>C138&gt;="Plutôt Vrai"</formula>
    </cfRule>
    <cfRule type="expression" dxfId="164" priority="192">
      <formula>C138&gt;="Faux"</formula>
    </cfRule>
  </conditionalFormatting>
  <conditionalFormatting sqref="A138:A142">
    <cfRule type="expression" dxfId="163" priority="185">
      <formula>C138="Non applicable"</formula>
    </cfRule>
    <cfRule type="expression" dxfId="162" priority="186">
      <formula>C138="Plutôt Faux"</formula>
    </cfRule>
    <cfRule type="expression" dxfId="161" priority="187">
      <formula>C138&gt;="Plutôt Vrai"</formula>
    </cfRule>
    <cfRule type="expression" dxfId="160" priority="188">
      <formula>C138&gt;="Faux"</formula>
    </cfRule>
  </conditionalFormatting>
  <conditionalFormatting sqref="A129:A135">
    <cfRule type="expression" dxfId="159" priority="181">
      <formula>C129="Non applicable"</formula>
    </cfRule>
    <cfRule type="expression" dxfId="158" priority="182">
      <formula>C129="Plutôt Faux"</formula>
    </cfRule>
    <cfRule type="expression" dxfId="157" priority="183">
      <formula>C129&gt;="Plutôt Vrai"</formula>
    </cfRule>
    <cfRule type="expression" dxfId="156" priority="184">
      <formula>C129&gt;="Faux"</formula>
    </cfRule>
  </conditionalFormatting>
  <conditionalFormatting sqref="A129:A135">
    <cfRule type="expression" dxfId="155" priority="177">
      <formula>C129="Non applicable"</formula>
    </cfRule>
    <cfRule type="expression" dxfId="154" priority="178">
      <formula>C129="Plutôt Faux"</formula>
    </cfRule>
    <cfRule type="expression" dxfId="153" priority="179">
      <formula>C129&gt;="Plutôt Vrai"</formula>
    </cfRule>
    <cfRule type="expression" dxfId="152" priority="180">
      <formula>C129&gt;="Faux"</formula>
    </cfRule>
  </conditionalFormatting>
  <conditionalFormatting sqref="A129:A135">
    <cfRule type="expression" dxfId="151" priority="173">
      <formula>C129="Non applicable"</formula>
    </cfRule>
    <cfRule type="expression" dxfId="150" priority="174">
      <formula>C129="Plutôt Faux"</formula>
    </cfRule>
    <cfRule type="expression" dxfId="149" priority="175">
      <formula>C129&gt;="Plutôt Vrai"</formula>
    </cfRule>
    <cfRule type="expression" dxfId="148" priority="176">
      <formula>C129&gt;="Faux"</formula>
    </cfRule>
  </conditionalFormatting>
  <conditionalFormatting sqref="A129:A135">
    <cfRule type="expression" dxfId="147" priority="169">
      <formula>C129="Non applicable"</formula>
    </cfRule>
    <cfRule type="expression" dxfId="146" priority="170">
      <formula>C129="Plutôt Faux"</formula>
    </cfRule>
    <cfRule type="expression" dxfId="145" priority="171">
      <formula>C129&gt;="Plutôt Vrai"</formula>
    </cfRule>
    <cfRule type="expression" dxfId="144" priority="172">
      <formula>C129&gt;="Faux"</formula>
    </cfRule>
  </conditionalFormatting>
  <conditionalFormatting sqref="A129:A135">
    <cfRule type="expression" dxfId="143" priority="165">
      <formula>C129="Non applicable"</formula>
    </cfRule>
    <cfRule type="expression" dxfId="142" priority="166">
      <formula>C129="Plutôt Faux"</formula>
    </cfRule>
    <cfRule type="expression" dxfId="141" priority="167">
      <formula>C129&gt;="Plutôt Vrai"</formula>
    </cfRule>
    <cfRule type="expression" dxfId="140" priority="168">
      <formula>C129&gt;="Faux"</formula>
    </cfRule>
  </conditionalFormatting>
  <conditionalFormatting sqref="A129:A135">
    <cfRule type="expression" dxfId="139" priority="161">
      <formula>C129="Non applicable"</formula>
    </cfRule>
    <cfRule type="expression" dxfId="138" priority="162">
      <formula>C129="Plutôt Faux"</formula>
    </cfRule>
    <cfRule type="expression" dxfId="137" priority="163">
      <formula>C129&gt;="Plutôt Vrai"</formula>
    </cfRule>
    <cfRule type="expression" dxfId="136" priority="164">
      <formula>C129&gt;="Faux"</formula>
    </cfRule>
  </conditionalFormatting>
  <conditionalFormatting sqref="A129:A135">
    <cfRule type="expression" dxfId="135" priority="157">
      <formula>C129="Non applicable"</formula>
    </cfRule>
    <cfRule type="expression" dxfId="134" priority="158">
      <formula>C129="Plutôt Faux"</formula>
    </cfRule>
    <cfRule type="expression" dxfId="133" priority="159">
      <formula>C129&gt;="Plutôt Vrai"</formula>
    </cfRule>
    <cfRule type="expression" dxfId="132" priority="160">
      <formula>C129&gt;="Faux"</formula>
    </cfRule>
  </conditionalFormatting>
  <conditionalFormatting sqref="A129:A135">
    <cfRule type="expression" dxfId="131" priority="153">
      <formula>C129="Non applicable"</formula>
    </cfRule>
    <cfRule type="expression" dxfId="130" priority="154">
      <formula>C129="Plutôt Faux"</formula>
    </cfRule>
    <cfRule type="expression" dxfId="129" priority="155">
      <formula>C129&gt;="Plutôt Vrai"</formula>
    </cfRule>
    <cfRule type="expression" dxfId="128" priority="156">
      <formula>C129&gt;="Faux"</formula>
    </cfRule>
  </conditionalFormatting>
  <conditionalFormatting sqref="A129:A135">
    <cfRule type="expression" dxfId="127" priority="149">
      <formula>C129="Non applicable"</formula>
    </cfRule>
    <cfRule type="expression" dxfId="126" priority="150">
      <formula>C129="Plutôt Faux"</formula>
    </cfRule>
    <cfRule type="expression" dxfId="125" priority="151">
      <formula>C129&gt;="Plutôt Vrai"</formula>
    </cfRule>
    <cfRule type="expression" dxfId="124" priority="152">
      <formula>C129&gt;="Faux"</formula>
    </cfRule>
  </conditionalFormatting>
  <conditionalFormatting sqref="A129:A135">
    <cfRule type="expression" dxfId="123" priority="145">
      <formula>C129="Non applicable"</formula>
    </cfRule>
    <cfRule type="expression" dxfId="122" priority="146">
      <formula>C129="Plutôt Faux"</formula>
    </cfRule>
    <cfRule type="expression" dxfId="121" priority="147">
      <formula>C129&gt;="Plutôt Vrai"</formula>
    </cfRule>
    <cfRule type="expression" dxfId="120" priority="148">
      <formula>C129&gt;="Faux"</formula>
    </cfRule>
  </conditionalFormatting>
  <conditionalFormatting sqref="A129">
    <cfRule type="expression" dxfId="119" priority="141">
      <formula>C129="Non applicable"</formula>
    </cfRule>
    <cfRule type="expression" dxfId="118" priority="142">
      <formula>C129="Plutôt Faux"</formula>
    </cfRule>
    <cfRule type="expression" dxfId="117" priority="143">
      <formula>C129&gt;="Plutôt Vrai"</formula>
    </cfRule>
    <cfRule type="expression" dxfId="116" priority="144">
      <formula>C129&gt;="Faux"</formula>
    </cfRule>
  </conditionalFormatting>
  <conditionalFormatting sqref="A129">
    <cfRule type="expression" dxfId="115" priority="137">
      <formula>C129="Non applicable"</formula>
    </cfRule>
    <cfRule type="expression" dxfId="114" priority="138">
      <formula>C129="Plutôt Faux"</formula>
    </cfRule>
    <cfRule type="expression" dxfId="113" priority="139">
      <formula>C129&gt;="Plutôt Vrai"</formula>
    </cfRule>
    <cfRule type="expression" dxfId="112" priority="140">
      <formula>C129&gt;="Faux"</formula>
    </cfRule>
  </conditionalFormatting>
  <conditionalFormatting sqref="A129">
    <cfRule type="expression" dxfId="111" priority="133">
      <formula>C129="Non applicable"</formula>
    </cfRule>
    <cfRule type="expression" dxfId="110" priority="134">
      <formula>C129="Plutôt Faux"</formula>
    </cfRule>
    <cfRule type="expression" dxfId="109" priority="135">
      <formula>C129&gt;="Plutôt Vrai"</formula>
    </cfRule>
    <cfRule type="expression" dxfId="108" priority="136">
      <formula>C129&gt;="Faux"</formula>
    </cfRule>
  </conditionalFormatting>
  <conditionalFormatting sqref="A135">
    <cfRule type="expression" dxfId="107" priority="129">
      <formula>C135="Non applicable"</formula>
    </cfRule>
    <cfRule type="expression" dxfId="106" priority="130">
      <formula>C135="Plutôt Faux"</formula>
    </cfRule>
    <cfRule type="expression" dxfId="105" priority="131">
      <formula>C135&gt;="Plutôt Vrai"</formula>
    </cfRule>
    <cfRule type="expression" dxfId="104" priority="132">
      <formula>C135&gt;="Faux"</formula>
    </cfRule>
  </conditionalFormatting>
  <conditionalFormatting sqref="A135">
    <cfRule type="expression" dxfId="103" priority="125">
      <formula>C135="Non applicable"</formula>
    </cfRule>
    <cfRule type="expression" dxfId="102" priority="126">
      <formula>C135="Plutôt Faux"</formula>
    </cfRule>
    <cfRule type="expression" dxfId="101" priority="127">
      <formula>C135&gt;="Plutôt Vrai"</formula>
    </cfRule>
    <cfRule type="expression" dxfId="100" priority="128">
      <formula>C135&gt;="Faux"</formula>
    </cfRule>
  </conditionalFormatting>
  <conditionalFormatting sqref="A135">
    <cfRule type="expression" dxfId="99" priority="121">
      <formula>C135="Non applicable"</formula>
    </cfRule>
    <cfRule type="expression" dxfId="98" priority="122">
      <formula>C135="Plutôt Faux"</formula>
    </cfRule>
    <cfRule type="expression" dxfId="97" priority="123">
      <formula>C135&gt;="Plutôt Vrai"</formula>
    </cfRule>
    <cfRule type="expression" dxfId="96" priority="124">
      <formula>C135&gt;="Faux"</formula>
    </cfRule>
  </conditionalFormatting>
  <conditionalFormatting sqref="A135">
    <cfRule type="expression" dxfId="95" priority="117">
      <formula>C135="Non applicable"</formula>
    </cfRule>
    <cfRule type="expression" dxfId="94" priority="118">
      <formula>C135="Plutôt Faux"</formula>
    </cfRule>
    <cfRule type="expression" dxfId="93" priority="119">
      <formula>C135&gt;="Plutôt Vrai"</formula>
    </cfRule>
    <cfRule type="expression" dxfId="92" priority="120">
      <formula>C135&gt;="Faux"</formula>
    </cfRule>
  </conditionalFormatting>
  <conditionalFormatting sqref="A135">
    <cfRule type="expression" dxfId="91" priority="113">
      <formula>C135="Non applicable"</formula>
    </cfRule>
    <cfRule type="expression" dxfId="90" priority="114">
      <formula>C135="Plutôt Faux"</formula>
    </cfRule>
    <cfRule type="expression" dxfId="89" priority="115">
      <formula>C135&gt;="Plutôt Vrai"</formula>
    </cfRule>
    <cfRule type="expression" dxfId="88" priority="116">
      <formula>C135&gt;="Faux"</formula>
    </cfRule>
  </conditionalFormatting>
  <conditionalFormatting sqref="A14:A21">
    <cfRule type="expression" dxfId="87" priority="1120">
      <formula>C14="Non applicable"</formula>
    </cfRule>
    <cfRule type="expression" dxfId="86" priority="1121">
      <formula>C14="Plutôt Faux"</formula>
    </cfRule>
    <cfRule type="expression" dxfId="85" priority="1122">
      <formula>C14&gt;="Plutôt Vrai"</formula>
    </cfRule>
    <cfRule type="expression" dxfId="84" priority="1123">
      <formula>C14&gt;="Faux"</formula>
    </cfRule>
  </conditionalFormatting>
  <conditionalFormatting sqref="A14">
    <cfRule type="expression" dxfId="83" priority="109">
      <formula>C14="Non applicable"</formula>
    </cfRule>
    <cfRule type="expression" dxfId="82" priority="110">
      <formula>C14="Plutôt Faux"</formula>
    </cfRule>
    <cfRule type="expression" dxfId="81" priority="111">
      <formula>C14&gt;="Plutôt Vrai"</formula>
    </cfRule>
    <cfRule type="expression" dxfId="80" priority="112">
      <formula>C14&gt;="Faux"</formula>
    </cfRule>
    <cfRule type="expression" dxfId="79" priority="725">
      <formula>C14="Non applicable"</formula>
    </cfRule>
  </conditionalFormatting>
  <conditionalFormatting sqref="A40">
    <cfRule type="expression" dxfId="78" priority="73">
      <formula>C40="Non applicable"</formula>
    </cfRule>
    <cfRule type="expression" dxfId="77" priority="74">
      <formula>C40="Plutôt Faux"</formula>
    </cfRule>
    <cfRule type="expression" dxfId="76" priority="75">
      <formula>C40&gt;="Plutôt Vrai"</formula>
    </cfRule>
    <cfRule type="expression" dxfId="75" priority="76">
      <formula>C40&gt;="Faux"</formula>
    </cfRule>
  </conditionalFormatting>
  <conditionalFormatting sqref="A38">
    <cfRule type="expression" dxfId="74" priority="69">
      <formula>C38="Non applicable"</formula>
    </cfRule>
    <cfRule type="expression" dxfId="73" priority="70">
      <formula>C38="Plutôt Faux"</formula>
    </cfRule>
    <cfRule type="expression" dxfId="72" priority="71">
      <formula>C38&gt;="Plutôt Vrai"</formula>
    </cfRule>
    <cfRule type="expression" dxfId="71" priority="72">
      <formula>C38&gt;="Faux"</formula>
    </cfRule>
  </conditionalFormatting>
  <conditionalFormatting sqref="A54:A59">
    <cfRule type="expression" dxfId="70" priority="65">
      <formula>C54="Non applicable"</formula>
    </cfRule>
    <cfRule type="expression" dxfId="69" priority="66">
      <formula>C54="Plutôt Faux"</formula>
    </cfRule>
    <cfRule type="expression" dxfId="68" priority="67">
      <formula>C54&gt;="Plutôt Vrai"</formula>
    </cfRule>
    <cfRule type="expression" dxfId="67" priority="68">
      <formula>C54&gt;="Faux"</formula>
    </cfRule>
  </conditionalFormatting>
  <conditionalFormatting sqref="A54:A59">
    <cfRule type="expression" dxfId="66" priority="61">
      <formula>C54="Non applicable"</formula>
    </cfRule>
    <cfRule type="expression" dxfId="65" priority="62">
      <formula>C54="Plutôt Faux"</formula>
    </cfRule>
    <cfRule type="expression" dxfId="64" priority="63">
      <formula>C54&gt;="Plutôt Vrai"</formula>
    </cfRule>
    <cfRule type="expression" dxfId="63" priority="64">
      <formula>C54&gt;="Faux"</formula>
    </cfRule>
  </conditionalFormatting>
  <conditionalFormatting sqref="A54:A59">
    <cfRule type="expression" dxfId="62" priority="57">
      <formula>C54="Non applicable"</formula>
    </cfRule>
    <cfRule type="expression" dxfId="61" priority="58">
      <formula>C54="Plutôt Faux"</formula>
    </cfRule>
    <cfRule type="expression" dxfId="60" priority="59">
      <formula>C54&gt;="Plutôt Vrai"</formula>
    </cfRule>
    <cfRule type="expression" dxfId="59" priority="60">
      <formula>C54&gt;="Faux"</formula>
    </cfRule>
  </conditionalFormatting>
  <conditionalFormatting sqref="A54:A59">
    <cfRule type="expression" dxfId="58" priority="53">
      <formula>C54="Non applicable"</formula>
    </cfRule>
    <cfRule type="expression" dxfId="57" priority="54">
      <formula>C54="Plutôt Faux"</formula>
    </cfRule>
    <cfRule type="expression" dxfId="56" priority="55">
      <formula>C54&gt;="Plutôt Vrai"</formula>
    </cfRule>
    <cfRule type="expression" dxfId="55" priority="56">
      <formula>C54&gt;="Faux"</formula>
    </cfRule>
  </conditionalFormatting>
  <conditionalFormatting sqref="A61:A67">
    <cfRule type="expression" dxfId="54" priority="49">
      <formula>C61="Non applicable"</formula>
    </cfRule>
    <cfRule type="expression" dxfId="53" priority="50">
      <formula>C61="Plutôt Faux"</formula>
    </cfRule>
    <cfRule type="expression" dxfId="52" priority="51">
      <formula>C61&gt;="Plutôt Vrai"</formula>
    </cfRule>
    <cfRule type="expression" dxfId="51" priority="52">
      <formula>C61&gt;="Faux"</formula>
    </cfRule>
  </conditionalFormatting>
  <conditionalFormatting sqref="A61:A67">
    <cfRule type="expression" dxfId="50" priority="45">
      <formula>C61="Non applicable"</formula>
    </cfRule>
    <cfRule type="expression" dxfId="49" priority="46">
      <formula>C61="Plutôt Faux"</formula>
    </cfRule>
    <cfRule type="expression" dxfId="48" priority="47">
      <formula>C61&gt;="Plutôt Vrai"</formula>
    </cfRule>
    <cfRule type="expression" dxfId="47" priority="48">
      <formula>C61&gt;="Faux"</formula>
    </cfRule>
  </conditionalFormatting>
  <conditionalFormatting sqref="A61:A67">
    <cfRule type="expression" dxfId="46" priority="41">
      <formula>C61="Non applicable"</formula>
    </cfRule>
    <cfRule type="expression" dxfId="45" priority="42">
      <formula>C61="Plutôt Faux"</formula>
    </cfRule>
    <cfRule type="expression" dxfId="44" priority="43">
      <formula>C61&gt;="Plutôt Vrai"</formula>
    </cfRule>
    <cfRule type="expression" dxfId="43" priority="44">
      <formula>C61&gt;="Faux"</formula>
    </cfRule>
  </conditionalFormatting>
  <conditionalFormatting sqref="A61:A67">
    <cfRule type="expression" dxfId="42" priority="37">
      <formula>C61="Non applicable"</formula>
    </cfRule>
    <cfRule type="expression" dxfId="41" priority="38">
      <formula>C61="Plutôt Faux"</formula>
    </cfRule>
    <cfRule type="expression" dxfId="40" priority="39">
      <formula>C61&gt;="Plutôt Vrai"</formula>
    </cfRule>
    <cfRule type="expression" dxfId="39" priority="40">
      <formula>C61&gt;="Faux"</formula>
    </cfRule>
  </conditionalFormatting>
  <conditionalFormatting sqref="A69">
    <cfRule type="expression" dxfId="38" priority="33">
      <formula>C69="Non applicable"</formula>
    </cfRule>
    <cfRule type="expression" dxfId="37" priority="34">
      <formula>C69="Plutôt Faux"</formula>
    </cfRule>
    <cfRule type="expression" dxfId="36" priority="35">
      <formula>C69&gt;="Plutôt Vrai"</formula>
    </cfRule>
    <cfRule type="expression" dxfId="35" priority="36">
      <formula>C69&gt;="Faux"</formula>
    </cfRule>
  </conditionalFormatting>
  <conditionalFormatting sqref="A74">
    <cfRule type="expression" dxfId="34" priority="29">
      <formula>C74="Non applicable"</formula>
    </cfRule>
    <cfRule type="expression" dxfId="33" priority="30">
      <formula>C74="Plutôt Faux"</formula>
    </cfRule>
    <cfRule type="expression" dxfId="32" priority="31">
      <formula>C74&gt;="Plutôt Vrai"</formula>
    </cfRule>
    <cfRule type="expression" dxfId="31" priority="32">
      <formula>C74&gt;="Faux"</formula>
    </cfRule>
  </conditionalFormatting>
  <conditionalFormatting sqref="A81">
    <cfRule type="expression" dxfId="30" priority="25">
      <formula>C81="Non applicable"</formula>
    </cfRule>
    <cfRule type="expression" dxfId="29" priority="26">
      <formula>C81="Plutôt Faux"</formula>
    </cfRule>
    <cfRule type="expression" dxfId="28" priority="27">
      <formula>C81&gt;="Plutôt Vrai"</formula>
    </cfRule>
    <cfRule type="expression" dxfId="27" priority="28">
      <formula>C81&gt;="Faux"</formula>
    </cfRule>
  </conditionalFormatting>
  <conditionalFormatting sqref="A93:A95">
    <cfRule type="expression" dxfId="26" priority="21">
      <formula>C93="Non applicable"</formula>
    </cfRule>
    <cfRule type="expression" dxfId="25" priority="22">
      <formula>C93="Plutôt Faux"</formula>
    </cfRule>
    <cfRule type="expression" dxfId="24" priority="23">
      <formula>C93&gt;="Plutôt Vrai"</formula>
    </cfRule>
    <cfRule type="expression" dxfId="23" priority="24">
      <formula>C93&gt;="Faux"</formula>
    </cfRule>
  </conditionalFormatting>
  <conditionalFormatting sqref="A103:A108">
    <cfRule type="expression" dxfId="22" priority="17">
      <formula>C103="Non applicable"</formula>
    </cfRule>
    <cfRule type="expression" dxfId="21" priority="18">
      <formula>C103="Plutôt Faux"</formula>
    </cfRule>
    <cfRule type="expression" dxfId="20" priority="19">
      <formula>C103&gt;="Plutôt Vrai"</formula>
    </cfRule>
    <cfRule type="expression" dxfId="19" priority="20">
      <formula>C103&gt;="Faux"</formula>
    </cfRule>
  </conditionalFormatting>
  <conditionalFormatting sqref="A110:A112">
    <cfRule type="expression" dxfId="18" priority="13">
      <formula>C110="Non applicable"</formula>
    </cfRule>
    <cfRule type="expression" dxfId="17" priority="14">
      <formula>C110="Plutôt Faux"</formula>
    </cfRule>
    <cfRule type="expression" dxfId="16" priority="15">
      <formula>C110&gt;="Plutôt Vrai"</formula>
    </cfRule>
    <cfRule type="expression" dxfId="15" priority="16">
      <formula>C110&gt;="Faux"</formula>
    </cfRule>
  </conditionalFormatting>
  <conditionalFormatting sqref="A114:A117">
    <cfRule type="expression" dxfId="14" priority="9">
      <formula>C114="Non applicable"</formula>
    </cfRule>
    <cfRule type="expression" dxfId="13" priority="10">
      <formula>C114="Plutôt Faux"</formula>
    </cfRule>
    <cfRule type="expression" dxfId="12" priority="11">
      <formula>C114&gt;="Plutôt Vrai"</formula>
    </cfRule>
    <cfRule type="expression" dxfId="11" priority="12">
      <formula>C114&gt;="Faux"</formula>
    </cfRule>
  </conditionalFormatting>
  <conditionalFormatting sqref="A119">
    <cfRule type="expression" dxfId="10" priority="5">
      <formula>C119="Non applicable"</formula>
    </cfRule>
    <cfRule type="expression" dxfId="9" priority="6">
      <formula>C119="Plutôt Faux"</formula>
    </cfRule>
    <cfRule type="expression" dxfId="8" priority="7">
      <formula>C119&gt;="Plutôt Vrai"</formula>
    </cfRule>
    <cfRule type="expression" dxfId="7" priority="8">
      <formula>C119&gt;="Faux"</formula>
    </cfRule>
  </conditionalFormatting>
  <conditionalFormatting sqref="A121">
    <cfRule type="expression" dxfId="6" priority="1">
      <formula>C121="Non applicable"</formula>
    </cfRule>
    <cfRule type="expression" dxfId="5" priority="2">
      <formula>C121="Plutôt Faux"</formula>
    </cfRule>
    <cfRule type="expression" dxfId="4" priority="3">
      <formula>C121&gt;="Plutôt Vrai"</formula>
    </cfRule>
    <cfRule type="expression" dxfId="3" priority="4">
      <formula>C121&gt;="Faux"</formula>
    </cfRule>
  </conditionalFormatting>
  <conditionalFormatting sqref="A13:A21">
    <cfRule type="expression" dxfId="2" priority="726">
      <formula>C13="Plutôt Faux"</formula>
    </cfRule>
    <cfRule type="expression" dxfId="1" priority="727">
      <formula>C13&gt;="Plutôt Vrai"</formula>
    </cfRule>
    <cfRule type="expression" dxfId="0" priority="728">
      <formula>C13&gt;="Faux"</formula>
    </cfRule>
  </conditionalFormatting>
  <hyperlinks>
    <hyperlink ref="A11" location="Conseils!A6" display="Art. 4"/>
    <hyperlink ref="A44" location="Conseils!A19" display="Art. 7"/>
    <hyperlink ref="A36" location="Conseils!A15" display="Art. 6"/>
    <hyperlink ref="A30" location="Conseils!A11" display="Art. 5"/>
    <hyperlink ref="A128" location="Conseils!A25" display="Art. 8"/>
    <hyperlink ref="A136" location="Conseils!A25" display="Art. 8"/>
  </hyperlinks>
  <pageMargins left="0.50314960629921268" right="0.50314960629921268" top="0.55314960629921262" bottom="0.55314960629921262" header="0.30000000000000004" footer="0.30000000000000004"/>
  <pageSetup paperSize="9" orientation="landscape" r:id="rId1"/>
  <headerFooter>
    <oddHeader>&amp;L&amp;"Arial Narrow,Normal"&amp;6&amp;KFF0000 © UTC  - Master IDS - www.utc.fr, _x000D_Pour en savoir plus : https://travaux.master.utc.fr/ids006-facilitation-acces-marches-biomedicaux-internationaux-sted/&amp;R&amp;"Arial Narrow,Normal"&amp;6Fichier : &amp;F - Onglet : &amp;A</oddHeader>
    <oddFooter>&amp;L&amp;"Arial Narrow,Normal"&amp;6&amp;KFF0000Pour en savoir plus, voir l'étude sur internet : www.master.travaux.utc.fr puis "IDS", référence IDS006_x000D_© Essabiri Sara, Groell Agathe&amp;R&amp;"Arial Narrow,Normal"&amp;6page n° &amp;P/&amp;N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'Mode d''emploi'!$D$21:$D$26</xm:f>
          </x14:formula1>
          <xm:sqref>C13:C21 C23:C26 C28:C29 C31:C35 C38 C40 C42:C43 C46:C51 C54:C59 C61:C67 C69 C71:C72 C74:C79 C81:C83 C85:C91 C93:C95 C97:C101 C103:C108 C110:C112 C114:C117 C119 C121:C122 C124:C127 C129:C135 C138:C142 C144:C147 C149:C150 C152:C153 C155:C159 C161:C162 C164:C168 C170:C179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A1:I55"/>
  <sheetViews>
    <sheetView view="pageLayout" topLeftCell="A24" workbookViewId="0">
      <selection activeCell="F24" sqref="F24:H24"/>
    </sheetView>
  </sheetViews>
  <sheetFormatPr baseColWidth="10" defaultRowHeight="16" x14ac:dyDescent="0.2"/>
  <cols>
    <col min="1" max="1" width="7" customWidth="1"/>
    <col min="2" max="8" width="14.7109375" customWidth="1"/>
  </cols>
  <sheetData>
    <row r="1" spans="1:9" x14ac:dyDescent="0.2">
      <c r="A1" s="28" t="str">
        <f>'Mode d''emploi'!B1</f>
        <v>Document d'appui à la déclaration première partie de conformité  au STED (GHTF)</v>
      </c>
      <c r="B1" s="29"/>
      <c r="C1" s="30"/>
      <c r="D1" s="30"/>
      <c r="E1" s="30"/>
      <c r="F1" s="30"/>
      <c r="G1" s="31"/>
      <c r="H1" s="31" t="s">
        <v>0</v>
      </c>
    </row>
    <row r="2" spans="1:9" ht="21" customHeight="1" x14ac:dyDescent="0.2">
      <c r="A2" s="379" t="str">
        <f>'Mode d''emploi'!D3</f>
        <v xml:space="preserve"> Diagnostic STED pour un Dispositif Médical (DM)</v>
      </c>
      <c r="B2" s="380"/>
      <c r="C2" s="380"/>
      <c r="D2" s="380"/>
      <c r="E2" s="380"/>
      <c r="F2" s="380"/>
      <c r="G2" s="380"/>
      <c r="H2" s="380"/>
      <c r="I2" s="116"/>
    </row>
    <row r="3" spans="1:9" ht="4" customHeight="1" x14ac:dyDescent="0.2">
      <c r="A3" s="94"/>
      <c r="B3" s="5"/>
      <c r="C3" s="6"/>
      <c r="D3" s="7"/>
      <c r="E3" s="7"/>
      <c r="F3" s="7"/>
      <c r="G3" s="7"/>
      <c r="H3" s="8"/>
      <c r="I3" s="33"/>
    </row>
    <row r="4" spans="1:9" x14ac:dyDescent="0.2">
      <c r="A4" s="386" t="s">
        <v>53</v>
      </c>
      <c r="B4" s="387"/>
      <c r="C4" s="387"/>
      <c r="D4" s="388"/>
      <c r="E4" s="211"/>
      <c r="F4" s="211"/>
      <c r="G4" s="212" t="s">
        <v>1</v>
      </c>
      <c r="H4" s="213"/>
      <c r="I4" s="116"/>
    </row>
    <row r="5" spans="1:9" ht="20" customHeight="1" x14ac:dyDescent="0.2">
      <c r="A5" s="383" t="str">
        <f>'Mode d''emploi'!B6</f>
        <v>Etablissement :</v>
      </c>
      <c r="B5" s="383"/>
      <c r="C5" s="389" t="str">
        <f>'Mode d''emploi'!E6</f>
        <v>Nom de l'établissement</v>
      </c>
      <c r="D5" s="389"/>
      <c r="E5" s="227" t="str">
        <f>'Evaluation '!A4</f>
        <v>Date du diagnostic : </v>
      </c>
      <c r="F5" s="228"/>
      <c r="G5" s="377" t="str">
        <f>'Evaluation '!A7</f>
        <v>Equipe de diagnostic :</v>
      </c>
      <c r="H5" s="378"/>
      <c r="I5" s="116"/>
    </row>
    <row r="6" spans="1:9" ht="20" customHeight="1" x14ac:dyDescent="0.2">
      <c r="A6" s="383" t="str">
        <f>'Mode d''emploi'!B7</f>
        <v xml:space="preserve"> Responsable STED : </v>
      </c>
      <c r="B6" s="383"/>
      <c r="C6" s="389" t="str">
        <f>'Mode d''emploi'!E7</f>
        <v>NOM et Prénom</v>
      </c>
      <c r="D6" s="389"/>
      <c r="E6" s="227" t="str">
        <f>'Evaluation '!A5</f>
        <v>Animateur du diagnostic : </v>
      </c>
      <c r="F6" s="229"/>
      <c r="G6" s="381" t="str">
        <f>'Evaluation '!C7</f>
        <v>Nom et prénom des participants:</v>
      </c>
      <c r="H6" s="382"/>
      <c r="I6" s="116"/>
    </row>
    <row r="7" spans="1:9" ht="20" customHeight="1" x14ac:dyDescent="0.2">
      <c r="A7" s="383" t="str">
        <f>'Evaluation '!A6</f>
        <v>Contact (Tél et Email) :</v>
      </c>
      <c r="B7" s="383"/>
      <c r="C7" s="113" t="str">
        <f>'Mode d''emploi'!I8</f>
        <v>Tel :</v>
      </c>
      <c r="D7" s="114" t="str">
        <f>'Mode d''emploi'!E8</f>
        <v>Email</v>
      </c>
      <c r="E7" s="239" t="str">
        <f>'Evaluation '!C6</f>
        <v>Tél :</v>
      </c>
      <c r="F7" s="229" t="str">
        <f>'Evaluation '!E6</f>
        <v>Email :</v>
      </c>
      <c r="G7" s="381"/>
      <c r="H7" s="382"/>
      <c r="I7" s="116"/>
    </row>
    <row r="8" spans="1:9" ht="4" customHeight="1" x14ac:dyDescent="0.2">
      <c r="A8" s="165"/>
      <c r="B8" s="166"/>
      <c r="C8" s="166"/>
      <c r="D8" s="166"/>
      <c r="E8" s="167"/>
      <c r="F8" s="167"/>
      <c r="G8" s="166"/>
      <c r="H8" s="168"/>
      <c r="I8" s="33"/>
    </row>
    <row r="9" spans="1:9" x14ac:dyDescent="0.2">
      <c r="A9" s="390" t="s">
        <v>291</v>
      </c>
      <c r="B9" s="391"/>
      <c r="C9" s="391"/>
      <c r="D9" s="391"/>
      <c r="E9" s="391"/>
      <c r="F9" s="391"/>
      <c r="G9" s="391"/>
      <c r="H9" s="392"/>
      <c r="I9" s="33"/>
    </row>
    <row r="10" spans="1:9" x14ac:dyDescent="0.2">
      <c r="A10" s="393" t="str">
        <f>CONCATENATE(" Niveaux de VÉRACITÉ des CRITÈRES de réalisation évalués")</f>
        <v xml:space="preserve"> Niveaux de VÉRACITÉ des CRITÈRES de réalisation évalués</v>
      </c>
      <c r="B10" s="394"/>
      <c r="C10" s="394"/>
      <c r="D10" s="394"/>
      <c r="E10" s="395" t="s">
        <v>274</v>
      </c>
      <c r="F10" s="396"/>
      <c r="G10" s="396"/>
      <c r="H10" s="397"/>
      <c r="I10" s="33"/>
    </row>
    <row r="11" spans="1:9" x14ac:dyDescent="0.2">
      <c r="A11" s="169"/>
      <c r="B11" s="46"/>
      <c r="C11" s="46"/>
      <c r="D11" s="46"/>
      <c r="E11" s="62"/>
      <c r="F11" s="47" t="s">
        <v>10</v>
      </c>
      <c r="G11" s="48" t="str">
        <f>G33</f>
        <v/>
      </c>
      <c r="H11" s="170" t="str">
        <f>E33</f>
        <v/>
      </c>
      <c r="I11" s="33"/>
    </row>
    <row r="12" spans="1:9" ht="48" customHeight="1" x14ac:dyDescent="0.2">
      <c r="A12" s="169"/>
      <c r="B12" s="46"/>
      <c r="C12" s="46"/>
      <c r="D12" s="46"/>
      <c r="E12" s="62"/>
      <c r="F12" s="46"/>
      <c r="G12" s="46"/>
      <c r="H12" s="171"/>
      <c r="I12" s="33"/>
    </row>
    <row r="13" spans="1:9" ht="48" customHeight="1" x14ac:dyDescent="0.2">
      <c r="A13" s="169"/>
      <c r="B13" s="46"/>
      <c r="C13" s="46"/>
      <c r="D13" s="46"/>
      <c r="E13" s="62"/>
      <c r="F13" s="46"/>
      <c r="G13" s="46"/>
      <c r="H13" s="171"/>
      <c r="I13" s="33"/>
    </row>
    <row r="14" spans="1:9" s="24" customFormat="1" ht="26" customHeight="1" x14ac:dyDescent="0.2">
      <c r="A14" s="398"/>
      <c r="B14" s="399"/>
      <c r="C14" s="399"/>
      <c r="D14" s="400"/>
      <c r="E14" s="63"/>
      <c r="F14" s="49"/>
      <c r="G14" s="49"/>
      <c r="H14" s="172"/>
      <c r="I14" s="60"/>
    </row>
    <row r="15" spans="1:9" ht="26" customHeight="1" x14ac:dyDescent="0.2">
      <c r="A15" s="401" t="s">
        <v>227</v>
      </c>
      <c r="B15" s="402"/>
      <c r="C15" s="402"/>
      <c r="D15" s="402"/>
      <c r="E15" s="62"/>
      <c r="F15" s="46"/>
      <c r="G15" s="46"/>
      <c r="H15" s="171"/>
      <c r="I15" s="33"/>
    </row>
    <row r="16" spans="1:9" ht="26" customHeight="1" x14ac:dyDescent="0.2">
      <c r="A16" s="384"/>
      <c r="B16" s="385"/>
      <c r="C16" s="385"/>
      <c r="D16" s="385"/>
      <c r="E16" s="62"/>
      <c r="F16" s="46"/>
      <c r="G16" s="46"/>
      <c r="H16" s="171"/>
      <c r="I16" s="33"/>
    </row>
    <row r="17" spans="1:9" ht="26" customHeight="1" x14ac:dyDescent="0.2">
      <c r="A17" s="169"/>
      <c r="B17" s="46"/>
      <c r="C17" s="46"/>
      <c r="D17" s="46"/>
      <c r="E17" s="62"/>
      <c r="F17" s="46"/>
      <c r="G17" s="46"/>
      <c r="H17" s="171"/>
      <c r="I17" s="33"/>
    </row>
    <row r="18" spans="1:9" ht="26" customHeight="1" x14ac:dyDescent="0.2">
      <c r="A18" s="169"/>
      <c r="B18" s="46"/>
      <c r="C18" s="46"/>
      <c r="D18" s="46"/>
      <c r="E18" s="62"/>
      <c r="F18" s="46"/>
      <c r="G18" s="46"/>
      <c r="H18" s="171"/>
      <c r="I18" s="33"/>
    </row>
    <row r="19" spans="1:9" ht="26" customHeight="1" x14ac:dyDescent="0.2">
      <c r="A19" s="169"/>
      <c r="B19" s="46"/>
      <c r="C19" s="46"/>
      <c r="D19" s="46"/>
      <c r="E19" s="62"/>
      <c r="F19" s="46"/>
      <c r="G19" s="46"/>
      <c r="H19" s="171"/>
      <c r="I19" s="33"/>
    </row>
    <row r="20" spans="1:9" ht="31" customHeight="1" x14ac:dyDescent="0.2">
      <c r="A20" s="403"/>
      <c r="B20" s="404"/>
      <c r="C20" s="404"/>
      <c r="D20" s="405"/>
      <c r="E20" s="173"/>
      <c r="F20" s="174"/>
      <c r="G20" s="175"/>
      <c r="H20" s="176"/>
      <c r="I20" s="33"/>
    </row>
    <row r="21" spans="1:9" ht="5" customHeight="1" x14ac:dyDescent="0.2">
      <c r="A21" s="115"/>
      <c r="B21" s="34"/>
      <c r="C21" s="34"/>
      <c r="D21" s="34"/>
      <c r="E21" s="61"/>
      <c r="F21" s="61"/>
      <c r="G21" s="34"/>
      <c r="H21" s="35"/>
      <c r="I21" s="33"/>
    </row>
    <row r="22" spans="1:9" x14ac:dyDescent="0.2">
      <c r="A22" s="411" t="s">
        <v>54</v>
      </c>
      <c r="B22" s="412"/>
      <c r="C22" s="412"/>
      <c r="D22" s="412"/>
      <c r="E22" s="412"/>
      <c r="F22" s="413"/>
      <c r="G22" s="413"/>
      <c r="H22" s="414"/>
    </row>
    <row r="23" spans="1:9" x14ac:dyDescent="0.2">
      <c r="A23" s="415"/>
      <c r="B23" s="416"/>
      <c r="C23" s="416"/>
      <c r="D23" s="416"/>
      <c r="E23" s="416"/>
      <c r="F23" s="417" t="s">
        <v>3</v>
      </c>
      <c r="G23" s="418"/>
      <c r="H23" s="419"/>
    </row>
    <row r="24" spans="1:9" ht="72" customHeight="1" x14ac:dyDescent="0.2">
      <c r="A24" s="428" t="str">
        <f>CONCATENATE("Taux de CONFORMITÉ aux exigences pour les ",'Résultats '!C18," SOUS-ARTICLES évalués")</f>
        <v>Taux de CONFORMITÉ aux exigences pour les  SOUS-ARTICLES évalués</v>
      </c>
      <c r="B24" s="429"/>
      <c r="C24" s="429"/>
      <c r="D24" s="429"/>
      <c r="E24" s="430"/>
      <c r="F24" s="420" t="s">
        <v>74</v>
      </c>
      <c r="G24" s="421"/>
      <c r="H24" s="422"/>
    </row>
    <row r="25" spans="1:9" ht="15" customHeight="1" x14ac:dyDescent="0.2">
      <c r="A25" s="241"/>
      <c r="B25" s="242"/>
      <c r="C25" s="242"/>
      <c r="D25" s="242"/>
      <c r="E25" s="242"/>
      <c r="F25" s="423" t="s">
        <v>5</v>
      </c>
      <c r="G25" s="424"/>
      <c r="H25" s="425"/>
    </row>
    <row r="26" spans="1:9" ht="33" x14ac:dyDescent="0.2">
      <c r="A26" s="241"/>
      <c r="B26" s="242"/>
      <c r="C26" s="242"/>
      <c r="D26" s="242"/>
      <c r="E26" s="242"/>
      <c r="F26" s="65" t="s">
        <v>11</v>
      </c>
      <c r="G26" s="50" t="s">
        <v>12</v>
      </c>
      <c r="H26" s="64" t="s">
        <v>13</v>
      </c>
    </row>
    <row r="27" spans="1:9" ht="72" customHeight="1" x14ac:dyDescent="0.2">
      <c r="A27" s="241"/>
      <c r="B27" s="242"/>
      <c r="C27" s="242"/>
      <c r="D27" s="242"/>
      <c r="E27" s="242"/>
      <c r="F27" s="117" t="s">
        <v>6</v>
      </c>
      <c r="G27" s="118"/>
      <c r="H27" s="119"/>
    </row>
    <row r="28" spans="1:9" ht="72" customHeight="1" x14ac:dyDescent="0.2">
      <c r="A28" s="241"/>
      <c r="B28" s="242"/>
      <c r="C28" s="242"/>
      <c r="D28" s="242"/>
      <c r="E28" s="242"/>
      <c r="F28" s="117" t="s">
        <v>7</v>
      </c>
      <c r="G28" s="118"/>
      <c r="H28" s="119"/>
    </row>
    <row r="29" spans="1:9" ht="72" customHeight="1" x14ac:dyDescent="0.2">
      <c r="A29" s="426" t="s">
        <v>275</v>
      </c>
      <c r="B29" s="427"/>
      <c r="C29" s="427"/>
      <c r="D29" s="427"/>
      <c r="E29" s="427"/>
      <c r="F29" s="120" t="s">
        <v>9</v>
      </c>
      <c r="G29" s="121"/>
      <c r="H29" s="122"/>
    </row>
    <row r="30" spans="1:9" ht="7" customHeight="1" x14ac:dyDescent="0.2">
      <c r="A30" s="123"/>
      <c r="B30" s="123"/>
      <c r="C30" s="123"/>
      <c r="D30" s="123"/>
      <c r="E30" s="123"/>
      <c r="F30" s="124"/>
      <c r="G30" s="124"/>
      <c r="H30" s="124"/>
    </row>
    <row r="31" spans="1:9" x14ac:dyDescent="0.2">
      <c r="A31" s="406" t="s">
        <v>226</v>
      </c>
      <c r="B31" s="407"/>
      <c r="C31" s="407"/>
      <c r="D31" s="407"/>
      <c r="E31" s="407"/>
      <c r="F31" s="407"/>
      <c r="G31" s="407"/>
      <c r="H31" s="408"/>
    </row>
    <row r="32" spans="1:9" ht="11" customHeight="1" x14ac:dyDescent="0.2">
      <c r="A32" s="13"/>
      <c r="B32" s="14"/>
      <c r="C32" s="14"/>
      <c r="D32" s="15"/>
      <c r="E32" s="15"/>
      <c r="F32" s="16" t="s">
        <v>14</v>
      </c>
      <c r="G32" s="16" t="s">
        <v>15</v>
      </c>
      <c r="H32" s="125" t="s">
        <v>16</v>
      </c>
    </row>
    <row r="33" spans="1:8" x14ac:dyDescent="0.2">
      <c r="A33" s="409" t="s">
        <v>208</v>
      </c>
      <c r="B33" s="410"/>
      <c r="C33" s="410"/>
      <c r="D33" s="410"/>
      <c r="E33" s="67" t="str">
        <f>'Evaluation '!G10</f>
        <v/>
      </c>
      <c r="F33" s="68"/>
      <c r="G33" s="67" t="str">
        <f>'Evaluation '!D10</f>
        <v/>
      </c>
      <c r="H33" s="69" t="str">
        <f>PROPER(MID('Evaluation '!E10,14,9))</f>
        <v/>
      </c>
    </row>
    <row r="34" spans="1:8" x14ac:dyDescent="0.2">
      <c r="A34" s="244">
        <f>'Evaluation '!A11</f>
        <v>1</v>
      </c>
      <c r="B34" s="207" t="str">
        <f>'Evaluation '!B11</f>
        <v>Description du DM, de ses spécifications incluant les variantes et accessoires</v>
      </c>
      <c r="C34" s="207"/>
      <c r="D34" s="207"/>
      <c r="E34" s="208"/>
      <c r="F34" s="208"/>
      <c r="G34" s="208" t="str">
        <f>'Evaluation '!D11</f>
        <v/>
      </c>
      <c r="H34" s="209" t="str">
        <f>PROPER(MID('Evaluation '!E11,14,9))</f>
        <v/>
      </c>
    </row>
    <row r="35" spans="1:8" x14ac:dyDescent="0.2">
      <c r="A35" s="70"/>
      <c r="B35" s="42" t="str">
        <f>'Evaluation '!A12</f>
        <v>1.1</v>
      </c>
      <c r="C35" s="43" t="str">
        <f>'Evaluation '!B12</f>
        <v>Description générale du DM</v>
      </c>
      <c r="D35" s="43"/>
      <c r="E35" s="43"/>
      <c r="F35" s="44" t="str">
        <f>'Evaluation '!C12</f>
        <v>en attente</v>
      </c>
      <c r="G35" s="44" t="str">
        <f>'Evaluation '!D12</f>
        <v/>
      </c>
      <c r="H35" s="71" t="str">
        <f>IF(G35="NA",F35,PROPER(MID('Evaluation '!E12,14,9)))</f>
        <v/>
      </c>
    </row>
    <row r="36" spans="1:8" x14ac:dyDescent="0.2">
      <c r="A36" s="70"/>
      <c r="B36" s="42" t="str">
        <f>'Evaluation '!A22</f>
        <v>1.2</v>
      </c>
      <c r="C36" s="43" t="str">
        <f>'Evaluation '!B22</f>
        <v>Spécifications du produit</v>
      </c>
      <c r="D36" s="45"/>
      <c r="E36" s="45"/>
      <c r="F36" s="44" t="str">
        <f>'Evaluation '!C22</f>
        <v>en attente</v>
      </c>
      <c r="G36" s="44" t="str">
        <f>'Evaluation '!D22</f>
        <v/>
      </c>
      <c r="H36" s="71" t="str">
        <f>IF(G36="NA",F36,PROPER(MID('Evaluation '!E22,14,9)))</f>
        <v/>
      </c>
    </row>
    <row r="37" spans="1:8" x14ac:dyDescent="0.2">
      <c r="A37" s="70"/>
      <c r="B37" s="42" t="str">
        <f>'Evaluation '!A27</f>
        <v>1.3</v>
      </c>
      <c r="C37" s="43" t="str">
        <f>'Evaluation '!B27</f>
        <v>Références aux générations précédentes ou similaires</v>
      </c>
      <c r="D37" s="45"/>
      <c r="E37" s="45"/>
      <c r="F37" s="44" t="str">
        <f>'Evaluation '!C27</f>
        <v>en attente</v>
      </c>
      <c r="G37" s="44" t="str">
        <f>'Evaluation '!D27</f>
        <v/>
      </c>
      <c r="H37" s="71" t="str">
        <f>IF(G37="NA",F37,PROPER(MID('Evaluation '!E27,14,9)))</f>
        <v/>
      </c>
    </row>
    <row r="38" spans="1:8" x14ac:dyDescent="0.2">
      <c r="A38" s="244">
        <f>'Evaluation '!A30</f>
        <v>2</v>
      </c>
      <c r="B38" s="207" t="str">
        <f>'Evaluation '!B30</f>
        <v>Etiquetage</v>
      </c>
      <c r="C38" s="207"/>
      <c r="D38" s="207"/>
      <c r="E38" s="208"/>
      <c r="F38" s="210"/>
      <c r="G38" s="208" t="str">
        <f>'Evaluation '!D30</f>
        <v/>
      </c>
      <c r="H38" s="209" t="str">
        <f>PROPER(MID('Evaluation '!E30,14,9))</f>
        <v/>
      </c>
    </row>
    <row r="39" spans="1:8" x14ac:dyDescent="0.2">
      <c r="A39" s="244">
        <f>'Evaluation '!A36</f>
        <v>3</v>
      </c>
      <c r="B39" s="207" t="str">
        <f>'Evaluation '!B36</f>
        <v>Informations relatives à la conception et à la fabrication du DM</v>
      </c>
      <c r="C39" s="207"/>
      <c r="D39" s="207"/>
      <c r="E39" s="208"/>
      <c r="F39" s="210"/>
      <c r="G39" s="208" t="str">
        <f>'Evaluation '!D36</f>
        <v/>
      </c>
      <c r="H39" s="209" t="str">
        <f>PROPER(MID('Evaluation '!E36,14,9))</f>
        <v/>
      </c>
    </row>
    <row r="40" spans="1:8" x14ac:dyDescent="0.2">
      <c r="A40" s="70"/>
      <c r="B40" s="42" t="str">
        <f>'Evaluation '!A37</f>
        <v>3.1</v>
      </c>
      <c r="C40" s="43" t="str">
        <f>'Evaluation '!B37</f>
        <v>Conception du DM</v>
      </c>
      <c r="D40" s="43"/>
      <c r="E40" s="43"/>
      <c r="F40" s="44" t="str">
        <f>'Evaluation '!C37</f>
        <v>en attente</v>
      </c>
      <c r="G40" s="44" t="str">
        <f>'Evaluation '!D37</f>
        <v/>
      </c>
      <c r="H40" s="71" t="str">
        <f>IF(G40="NA",F40,PROPER(MID('Evaluation '!E37,14,9)))</f>
        <v/>
      </c>
    </row>
    <row r="41" spans="1:8" x14ac:dyDescent="0.2">
      <c r="A41" s="70"/>
      <c r="B41" s="42" t="str">
        <f>'Evaluation '!A39</f>
        <v>3.2</v>
      </c>
      <c r="C41" s="43" t="str">
        <f>'Evaluation '!B39</f>
        <v>Processus de fabrication</v>
      </c>
      <c r="D41" s="43"/>
      <c r="E41" s="43"/>
      <c r="F41" s="44" t="str">
        <f>'Evaluation '!C39</f>
        <v>en attente</v>
      </c>
      <c r="G41" s="44" t="str">
        <f>'Evaluation '!D39</f>
        <v/>
      </c>
      <c r="H41" s="71" t="str">
        <f>IF(G41="NA",F41,PROPER(MID('Evaluation '!E39,14,9)))</f>
        <v/>
      </c>
    </row>
    <row r="42" spans="1:8" x14ac:dyDescent="0.2">
      <c r="A42" s="70"/>
      <c r="B42" s="42" t="str">
        <f>'Evaluation '!A41</f>
        <v>3.3</v>
      </c>
      <c r="C42" s="43" t="str">
        <f>'Evaluation '!B41</f>
        <v>Sites de conception et de fabrication</v>
      </c>
      <c r="D42" s="43"/>
      <c r="E42" s="43"/>
      <c r="F42" s="44" t="str">
        <f>'Evaluation '!C41</f>
        <v>en attente</v>
      </c>
      <c r="G42" s="44" t="str">
        <f>'Evaluation '!D41</f>
        <v/>
      </c>
      <c r="H42" s="71" t="str">
        <f>IF(G42="NA",F42,PROPER(MID('Evaluation '!E41,14,9)))</f>
        <v/>
      </c>
    </row>
    <row r="43" spans="1:8" x14ac:dyDescent="0.2">
      <c r="A43" s="244">
        <f>'Evaluation '!A44</f>
        <v>4</v>
      </c>
      <c r="B43" s="207" t="str">
        <f>'Evaluation '!B44</f>
        <v>Checklist des principes essentiels</v>
      </c>
      <c r="C43" s="207"/>
      <c r="D43" s="207"/>
      <c r="E43" s="208"/>
      <c r="F43" s="210"/>
      <c r="G43" s="208" t="str">
        <f>'Evaluation '!D55</f>
        <v xml:space="preserve"> </v>
      </c>
      <c r="H43" s="209" t="str">
        <f>PROPER(MID('Evaluation '!E44,14,9))</f>
        <v/>
      </c>
    </row>
    <row r="44" spans="1:8" x14ac:dyDescent="0.2">
      <c r="A44" s="70"/>
      <c r="B44" s="42" t="str">
        <f>'Evaluation '!A45</f>
        <v>4.1</v>
      </c>
      <c r="C44" s="43" t="str">
        <f>'Evaluation '!B45</f>
        <v>Généralités</v>
      </c>
      <c r="D44" s="43"/>
      <c r="E44" s="43"/>
      <c r="F44" s="44" t="str">
        <f>'Evaluation '!C45</f>
        <v>en attente</v>
      </c>
      <c r="G44" s="44" t="str">
        <f>'Evaluation '!D45</f>
        <v/>
      </c>
      <c r="H44" s="71" t="str">
        <f>IF(G44="NA",F44,PROPER(MID('Evaluation '!E45,14,9)))</f>
        <v/>
      </c>
    </row>
    <row r="45" spans="1:8" x14ac:dyDescent="0.2">
      <c r="A45" s="70"/>
      <c r="B45" s="42" t="str">
        <f>'Evaluation '!A52</f>
        <v>4.2</v>
      </c>
      <c r="C45" s="43" t="str">
        <f>'Evaluation '!B52</f>
        <v>Check-list</v>
      </c>
      <c r="D45" s="43"/>
      <c r="E45" s="43"/>
      <c r="F45" s="44" t="str">
        <f>'Evaluation '!C52</f>
        <v>en attente</v>
      </c>
      <c r="G45" s="44" t="str">
        <f>'Evaluation '!D52</f>
        <v/>
      </c>
      <c r="H45" s="71" t="str">
        <f>IF(G45="NA",F45,PROPER(MID('Evaluation '!E52,14,9)))</f>
        <v/>
      </c>
    </row>
    <row r="46" spans="1:8" x14ac:dyDescent="0.2">
      <c r="A46" s="244">
        <f>'Evaluation '!A128</f>
        <v>5</v>
      </c>
      <c r="B46" s="207" t="str">
        <f>'Evaluation '!B128</f>
        <v>Résumé de l'analyse de risque et du contrôle</v>
      </c>
      <c r="C46" s="207"/>
      <c r="D46" s="207"/>
      <c r="E46" s="208"/>
      <c r="F46" s="210"/>
      <c r="G46" s="208" t="str">
        <f>'Evaluation '!D128</f>
        <v/>
      </c>
      <c r="H46" s="209" t="str">
        <f>PROPER(MID('Evaluation '!E128,14,9))</f>
        <v/>
      </c>
    </row>
    <row r="47" spans="1:8" x14ac:dyDescent="0.2">
      <c r="A47" s="244">
        <f>'Evaluation '!A136</f>
        <v>6</v>
      </c>
      <c r="B47" s="207" t="str">
        <f>'Evaluation '!B136</f>
        <v>Vérification et évaluation du produit</v>
      </c>
      <c r="C47" s="207"/>
      <c r="D47" s="207"/>
      <c r="E47" s="208"/>
      <c r="F47" s="210"/>
      <c r="G47" s="208" t="str">
        <f>'Evaluation '!D136</f>
        <v/>
      </c>
      <c r="H47" s="209" t="str">
        <f>PROPER(MID('Evaluation '!E136,14,9))</f>
        <v/>
      </c>
    </row>
    <row r="48" spans="1:8" x14ac:dyDescent="0.2">
      <c r="A48" s="70"/>
      <c r="B48" s="42" t="str">
        <f>'Evaluation '!A137</f>
        <v>6.1</v>
      </c>
      <c r="C48" s="43" t="str">
        <f>'Evaluation '!B137</f>
        <v>Généralités</v>
      </c>
      <c r="D48" s="43"/>
      <c r="E48" s="43"/>
      <c r="F48" s="44" t="str">
        <f>'Evaluation '!C137</f>
        <v>en attente</v>
      </c>
      <c r="G48" s="44" t="str">
        <f>'Evaluation '!D137</f>
        <v/>
      </c>
      <c r="H48" s="71" t="str">
        <f>IF(G48="NA",F48,PROPER(MID('Evaluation '!E137,14,9)))</f>
        <v/>
      </c>
    </row>
    <row r="49" spans="1:8" x14ac:dyDescent="0.2">
      <c r="A49" s="70"/>
      <c r="B49" s="42" t="str">
        <f>'Evaluation '!A143</f>
        <v>6.2</v>
      </c>
      <c r="C49" s="43" t="str">
        <f>'Evaluation '!B143</f>
        <v>Biocompatibilité</v>
      </c>
      <c r="D49" s="45"/>
      <c r="E49" s="45"/>
      <c r="F49" s="44" t="str">
        <f>'Evaluation '!C143</f>
        <v>en attente</v>
      </c>
      <c r="G49" s="44" t="str">
        <f>'Evaluation '!D143</f>
        <v/>
      </c>
      <c r="H49" s="71" t="str">
        <f>IF(G49="NA",F49,PROPER(MID('Evaluation '!E143,14,9)))</f>
        <v/>
      </c>
    </row>
    <row r="50" spans="1:8" x14ac:dyDescent="0.2">
      <c r="A50" s="70"/>
      <c r="B50" s="42" t="str">
        <f>'Evaluation '!A148</f>
        <v>6.3</v>
      </c>
      <c r="C50" s="43" t="str">
        <f>'Evaluation '!B148</f>
        <v>Substances médicamenteuses intégrée au DM, et la compatibilité du DM avec la substance</v>
      </c>
      <c r="D50" s="43"/>
      <c r="E50" s="43"/>
      <c r="F50" s="44" t="str">
        <f>'Evaluation '!C148</f>
        <v>en attente</v>
      </c>
      <c r="G50" s="44" t="str">
        <f>'Evaluation '!D148</f>
        <v/>
      </c>
      <c r="H50" s="71" t="str">
        <f>IF(G50="NA",F50,PROPER(MID('Evaluation '!E148,14,9)))</f>
        <v/>
      </c>
    </row>
    <row r="51" spans="1:8" x14ac:dyDescent="0.2">
      <c r="A51" s="70"/>
      <c r="B51" s="42" t="str">
        <f>'Evaluation '!A151</f>
        <v>6.4</v>
      </c>
      <c r="C51" s="43" t="str">
        <f>'Evaluation '!B151</f>
        <v>Sécurité biologique intégrant des cellules ou des tissus humains ou animaux ou leurs dérivés</v>
      </c>
      <c r="D51" s="43"/>
      <c r="E51" s="43"/>
      <c r="F51" s="44" t="str">
        <f>'Evaluation '!C151</f>
        <v>en attente</v>
      </c>
      <c r="G51" s="44" t="str">
        <f>'Evaluation '!D151</f>
        <v/>
      </c>
      <c r="H51" s="71" t="str">
        <f>IF(G51="NA",F51,PROPER(MID('Evaluation '!E151,14,9)))</f>
        <v/>
      </c>
    </row>
    <row r="52" spans="1:8" x14ac:dyDescent="0.2">
      <c r="A52" s="72"/>
      <c r="B52" s="73" t="str">
        <f>'Evaluation '!A154</f>
        <v>6.5</v>
      </c>
      <c r="C52" s="74" t="str">
        <f>'Evaluation '!B154</f>
        <v>Stérilisation</v>
      </c>
      <c r="D52" s="74"/>
      <c r="E52" s="74"/>
      <c r="F52" s="75" t="str">
        <f>'Evaluation '!C154</f>
        <v>en attente</v>
      </c>
      <c r="G52" s="75" t="str">
        <f>'Evaluation '!D154</f>
        <v/>
      </c>
      <c r="H52" s="126" t="str">
        <f>IF(G52="NA",F52,PROPER(MID('Evaluation '!E154,14,9)))</f>
        <v/>
      </c>
    </row>
    <row r="53" spans="1:8" x14ac:dyDescent="0.2">
      <c r="A53" s="72"/>
      <c r="B53" s="73" t="str">
        <f>'Evaluation '!A160</f>
        <v>6.6</v>
      </c>
      <c r="C53" s="74" t="str">
        <f>'Evaluation '!B160</f>
        <v>Vérification et validation du logiciel</v>
      </c>
      <c r="D53" s="74"/>
      <c r="E53" s="74"/>
      <c r="F53" s="75" t="str">
        <f>'Evaluation '!C160</f>
        <v>en attente</v>
      </c>
      <c r="G53" s="75" t="str">
        <f>'Evaluation '!D160</f>
        <v/>
      </c>
      <c r="H53" s="126" t="str">
        <f>IF(G53="NA",F53,PROPER(MID('Evaluation '!E160,14,9)))</f>
        <v/>
      </c>
    </row>
    <row r="54" spans="1:8" x14ac:dyDescent="0.2">
      <c r="A54" s="72"/>
      <c r="B54" s="73" t="str">
        <f>'Evaluation '!A163</f>
        <v>6.7</v>
      </c>
      <c r="C54" s="74" t="str">
        <f>'Evaluation '!B163</f>
        <v xml:space="preserve">Etudes sur l’animal </v>
      </c>
      <c r="D54" s="74"/>
      <c r="E54" s="74"/>
      <c r="F54" s="75" t="str">
        <f>'Evaluation '!C163</f>
        <v>en attente</v>
      </c>
      <c r="G54" s="75" t="str">
        <f>'Evaluation '!D163</f>
        <v/>
      </c>
      <c r="H54" s="126" t="str">
        <f>IF(G54="NA",F54,PROPER(MID('Evaluation '!E163,14,9)))</f>
        <v/>
      </c>
    </row>
    <row r="55" spans="1:8" x14ac:dyDescent="0.2">
      <c r="A55" s="72"/>
      <c r="B55" s="73" t="str">
        <f>'Evaluation '!A169</f>
        <v>6.8</v>
      </c>
      <c r="C55" s="74" t="str">
        <f>'Evaluation '!B169</f>
        <v>Preuve clinique</v>
      </c>
      <c r="D55" s="74"/>
      <c r="E55" s="74"/>
      <c r="F55" s="75" t="str">
        <f>'Evaluation '!C169</f>
        <v>en attente</v>
      </c>
      <c r="G55" s="75" t="str">
        <f>'Evaluation '!D169</f>
        <v/>
      </c>
      <c r="H55" s="126" t="str">
        <f>IF(G55="NA",F55,PROPER(MID('Evaluation '!E169,14,9)))</f>
        <v/>
      </c>
    </row>
  </sheetData>
  <sheetProtection sheet="1" objects="1" scenarios="1" formatCells="0" formatColumns="0" formatRows="0" selectLockedCells="1"/>
  <mergeCells count="25">
    <mergeCell ref="A20:D20"/>
    <mergeCell ref="A31:H31"/>
    <mergeCell ref="A33:D33"/>
    <mergeCell ref="A22:H22"/>
    <mergeCell ref="A23:E23"/>
    <mergeCell ref="F23:H23"/>
    <mergeCell ref="F24:H24"/>
    <mergeCell ref="F25:H25"/>
    <mergeCell ref="A29:E29"/>
    <mergeCell ref="A24:E24"/>
    <mergeCell ref="G5:H5"/>
    <mergeCell ref="A2:H2"/>
    <mergeCell ref="G6:H7"/>
    <mergeCell ref="A7:B7"/>
    <mergeCell ref="A16:D16"/>
    <mergeCell ref="A4:D4"/>
    <mergeCell ref="A5:B5"/>
    <mergeCell ref="C5:D5"/>
    <mergeCell ref="A6:B6"/>
    <mergeCell ref="C6:D6"/>
    <mergeCell ref="A9:H9"/>
    <mergeCell ref="A10:D10"/>
    <mergeCell ref="E10:H10"/>
    <mergeCell ref="A14:D14"/>
    <mergeCell ref="A15:D15"/>
  </mergeCells>
  <phoneticPr fontId="50" type="noConversion"/>
  <dataValidations count="2">
    <dataValidation allowBlank="1" showInputMessage="1" showErrorMessage="1" prompt="Indiquez tous les enseignements tirés des résultats de l'autodiagnostic" sqref="F24:H24"/>
    <dataValidation allowBlank="1" showInputMessage="1" showErrorMessage="1" prompt="Indiquez brièvement le plan d'action prioritaire : objectifs, pilotage et planning" sqref="F27:F30"/>
  </dataValidations>
  <pageMargins left="0.70000000000000007" right="0.70000000000000007" top="0.75000000000000011" bottom="0.75000000000000011" header="0.30000000000000004" footer="0.30000000000000004"/>
  <pageSetup paperSize="9" scale="94" orientation="landscape" r:id="rId1"/>
  <headerFooter>
    <oddHeader xml:space="preserve">&amp;L&amp;"Arial Narrow,Normal"&amp;6&amp;K000000 © UTC  - Master Ingénierie De la Santé - www.utc.fr_x000D_Pour en savoir plus : https://travaux.master.utc.fr/formations-master/ingenierie-de-la-sante/ids006
</oddHeader>
    <oddFooter>&amp;L&amp;"Arial Narrow,Normal"&amp;6Pour en savoir plus, voir l'étude sur internet : www.master.travaux.utc.fr puis "IDS", référence IDS006_x000D_© Essabiri Sara, Groell Agathe&amp;R&amp;"Arial Narrow,Normal"&amp;6page n° &amp;P/&amp;N</oddFooter>
  </headerFooter>
  <rowBreaks count="1" manualBreakCount="1">
    <brk id="21" max="16383" man="1"/>
  </rowBreaks>
  <drawing r:id="rId2"/>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A1:XFD62"/>
  <sheetViews>
    <sheetView view="pageLayout" workbookViewId="0">
      <selection activeCell="F11" sqref="F11:H11"/>
    </sheetView>
  </sheetViews>
  <sheetFormatPr baseColWidth="10" defaultColWidth="10.7109375" defaultRowHeight="16" x14ac:dyDescent="0.2"/>
  <cols>
    <col min="1" max="1" width="8.42578125" style="150" customWidth="1"/>
    <col min="2" max="5" width="13.7109375" style="150" customWidth="1"/>
    <col min="6" max="8" width="14.140625" style="150" customWidth="1"/>
    <col min="9" max="16384" width="10.7109375" style="150"/>
  </cols>
  <sheetData>
    <row r="1" spans="1:8" x14ac:dyDescent="0.2">
      <c r="A1" s="1" t="str">
        <f>'Mode d''emploi'!B1</f>
        <v>Document d'appui à la déclaration première partie de conformité  au STED (GHTF)</v>
      </c>
      <c r="B1" s="2"/>
      <c r="C1" s="3"/>
      <c r="D1" s="3"/>
      <c r="E1" s="3"/>
      <c r="F1" s="3"/>
      <c r="G1" s="4"/>
      <c r="H1" s="4" t="s">
        <v>0</v>
      </c>
    </row>
    <row r="2" spans="1:8" ht="23" customHeight="1" x14ac:dyDescent="0.2">
      <c r="A2" s="379" t="s">
        <v>60</v>
      </c>
      <c r="B2" s="380"/>
      <c r="C2" s="380"/>
      <c r="D2" s="380"/>
      <c r="E2" s="380"/>
      <c r="F2" s="380"/>
      <c r="G2" s="380"/>
      <c r="H2" s="467"/>
    </row>
    <row r="3" spans="1:8" ht="7" customHeight="1" x14ac:dyDescent="0.2">
      <c r="A3" s="236"/>
      <c r="B3" s="237"/>
      <c r="C3" s="237"/>
      <c r="D3" s="237"/>
      <c r="E3" s="135"/>
      <c r="F3" s="136"/>
      <c r="G3" s="136"/>
      <c r="H3" s="137"/>
    </row>
    <row r="4" spans="1:8" x14ac:dyDescent="0.2">
      <c r="A4" s="489" t="s">
        <v>233</v>
      </c>
      <c r="B4" s="387"/>
      <c r="C4" s="387"/>
      <c r="D4" s="490"/>
      <c r="E4" s="214"/>
      <c r="F4" s="214"/>
      <c r="G4" s="215" t="s">
        <v>234</v>
      </c>
      <c r="H4" s="216"/>
    </row>
    <row r="5" spans="1:8" ht="25" customHeight="1" x14ac:dyDescent="0.2">
      <c r="A5" s="451" t="str">
        <f>'Mode d''emploi'!B6</f>
        <v>Etablissement :</v>
      </c>
      <c r="B5" s="452"/>
      <c r="C5" s="453" t="str">
        <f>'Mode d''emploi'!E6</f>
        <v>Nom de l'établissement</v>
      </c>
      <c r="D5" s="454"/>
      <c r="E5" s="231" t="str">
        <f>'Evaluation '!A4</f>
        <v>Date du diagnostic : </v>
      </c>
      <c r="F5" s="232"/>
      <c r="G5" s="455" t="str">
        <f>'Evaluation '!A7</f>
        <v>Equipe de diagnostic :</v>
      </c>
      <c r="H5" s="456"/>
    </row>
    <row r="6" spans="1:8" ht="25" customHeight="1" x14ac:dyDescent="0.2">
      <c r="A6" s="457" t="str">
        <f>'Mode d''emploi'!B7</f>
        <v xml:space="preserve"> Responsable STED : </v>
      </c>
      <c r="B6" s="458"/>
      <c r="C6" s="459" t="str">
        <f>'Mode d''emploi'!E7</f>
        <v>NOM et Prénom</v>
      </c>
      <c r="D6" s="460"/>
      <c r="E6" s="226" t="s">
        <v>2</v>
      </c>
      <c r="F6" s="230"/>
      <c r="G6" s="461" t="str">
        <f>'Evaluation '!C7</f>
        <v>Nom et prénom des participants:</v>
      </c>
      <c r="H6" s="462"/>
    </row>
    <row r="7" spans="1:8" ht="25" customHeight="1" x14ac:dyDescent="0.2">
      <c r="A7" s="465" t="s">
        <v>52</v>
      </c>
      <c r="B7" s="466"/>
      <c r="C7" s="233" t="str">
        <f>'Mode d''emploi'!E8</f>
        <v>Email</v>
      </c>
      <c r="D7" s="238" t="str">
        <f>'Mode d''emploi'!I8</f>
        <v>Tel :</v>
      </c>
      <c r="E7" s="234"/>
      <c r="F7" s="235"/>
      <c r="G7" s="463"/>
      <c r="H7" s="464"/>
    </row>
    <row r="8" spans="1:8" ht="7" customHeight="1" x14ac:dyDescent="0.2">
      <c r="A8" s="127"/>
      <c r="B8" s="128"/>
      <c r="C8" s="128"/>
      <c r="D8" s="128"/>
      <c r="E8" s="129"/>
      <c r="F8" s="129"/>
      <c r="G8" s="128"/>
      <c r="H8" s="130"/>
    </row>
    <row r="9" spans="1:8" ht="18" x14ac:dyDescent="0.2">
      <c r="A9" s="217"/>
      <c r="B9" s="243">
        <v>1</v>
      </c>
      <c r="C9" s="219" t="s">
        <v>228</v>
      </c>
      <c r="D9" s="218"/>
      <c r="E9" s="218"/>
      <c r="F9" s="218"/>
      <c r="G9" s="218"/>
      <c r="H9" s="220"/>
    </row>
    <row r="10" spans="1:8" x14ac:dyDescent="0.2">
      <c r="A10" s="155"/>
      <c r="B10" s="87"/>
      <c r="C10" s="88" t="s">
        <v>236</v>
      </c>
      <c r="D10" s="89"/>
      <c r="E10" s="86"/>
      <c r="F10" s="468" t="s">
        <v>3</v>
      </c>
      <c r="G10" s="469"/>
      <c r="H10" s="470"/>
    </row>
    <row r="11" spans="1:8" ht="54" customHeight="1" x14ac:dyDescent="0.2">
      <c r="A11" s="142"/>
      <c r="B11" s="91"/>
      <c r="C11" s="91"/>
      <c r="D11" s="92"/>
      <c r="E11" s="90"/>
      <c r="F11" s="471" t="s">
        <v>74</v>
      </c>
      <c r="G11" s="472"/>
      <c r="H11" s="473"/>
    </row>
    <row r="12" spans="1:8" x14ac:dyDescent="0.2">
      <c r="A12" s="142"/>
      <c r="B12" s="90"/>
      <c r="C12" s="90"/>
      <c r="D12" s="90"/>
      <c r="E12" s="90"/>
      <c r="F12" s="474" t="s">
        <v>5</v>
      </c>
      <c r="G12" s="475"/>
      <c r="H12" s="476"/>
    </row>
    <row r="13" spans="1:8" ht="24" x14ac:dyDescent="0.2">
      <c r="A13" s="142"/>
      <c r="B13" s="90"/>
      <c r="C13" s="90"/>
      <c r="D13" s="90"/>
      <c r="E13" s="90"/>
      <c r="F13" s="151" t="s">
        <v>49</v>
      </c>
      <c r="G13" s="132" t="s">
        <v>50</v>
      </c>
      <c r="H13" s="152" t="s">
        <v>51</v>
      </c>
    </row>
    <row r="14" spans="1:8" ht="62" customHeight="1" x14ac:dyDescent="0.2">
      <c r="A14" s="142"/>
      <c r="B14" s="90"/>
      <c r="C14" s="90"/>
      <c r="D14" s="90"/>
      <c r="E14" s="90"/>
      <c r="F14" s="153" t="s">
        <v>6</v>
      </c>
      <c r="G14" s="131"/>
      <c r="H14" s="154"/>
    </row>
    <row r="15" spans="1:8" ht="62" customHeight="1" x14ac:dyDescent="0.2">
      <c r="A15" s="142"/>
      <c r="B15" s="90"/>
      <c r="C15" s="90"/>
      <c r="D15" s="90"/>
      <c r="E15" s="90"/>
      <c r="F15" s="153" t="s">
        <v>7</v>
      </c>
      <c r="G15" s="131"/>
      <c r="H15" s="154"/>
    </row>
    <row r="16" spans="1:8" ht="62" customHeight="1" x14ac:dyDescent="0.2">
      <c r="A16" s="440" t="str">
        <f>IF(Util_ED!D2&gt;1,CONCATENATE("Attention : ",Util_ED!D2," critères ne sont pas encore traités"),IF(Util_ED!D2&gt;0,CONCATENATE("Attention : ",Util_ED!D2," critère n'est pas encore traité"),""))</f>
        <v>Attention : 15 critères ne sont pas encore traités</v>
      </c>
      <c r="B16" s="441"/>
      <c r="C16" s="441"/>
      <c r="D16" s="441"/>
      <c r="E16" s="441"/>
      <c r="F16" s="486" t="s">
        <v>7</v>
      </c>
      <c r="G16" s="487"/>
      <c r="H16" s="488"/>
    </row>
    <row r="17" spans="1:16384" ht="7" customHeight="1" x14ac:dyDescent="0.2">
      <c r="A17" s="146"/>
      <c r="B17" s="147"/>
      <c r="C17" s="147"/>
      <c r="D17" s="147"/>
      <c r="E17" s="147"/>
      <c r="F17" s="445"/>
      <c r="G17" s="446"/>
      <c r="H17" s="447"/>
    </row>
    <row r="18" spans="1:16384" ht="18" x14ac:dyDescent="0.2">
      <c r="A18" s="221"/>
      <c r="B18" s="222">
        <v>2</v>
      </c>
      <c r="C18" s="223" t="s">
        <v>98</v>
      </c>
      <c r="D18" s="224"/>
      <c r="E18" s="224"/>
      <c r="F18" s="224"/>
      <c r="G18" s="224"/>
      <c r="H18" s="225"/>
    </row>
    <row r="19" spans="1:16384" x14ac:dyDescent="0.2">
      <c r="A19" s="138"/>
      <c r="B19" s="139"/>
      <c r="C19" s="140" t="s">
        <v>235</v>
      </c>
      <c r="D19" s="141"/>
      <c r="E19" s="141"/>
      <c r="F19" s="431" t="s">
        <v>3</v>
      </c>
      <c r="G19" s="432"/>
      <c r="H19" s="433"/>
    </row>
    <row r="20" spans="1:16384" ht="54" customHeight="1" x14ac:dyDescent="0.2">
      <c r="A20" s="142"/>
      <c r="B20" s="91"/>
      <c r="C20" s="91"/>
      <c r="D20" s="90"/>
      <c r="E20" s="90"/>
      <c r="F20" s="477" t="s">
        <v>74</v>
      </c>
      <c r="G20" s="478"/>
      <c r="H20" s="479"/>
    </row>
    <row r="21" spans="1:16384" x14ac:dyDescent="0.2">
      <c r="A21" s="142"/>
      <c r="B21" s="90"/>
      <c r="C21" s="90"/>
      <c r="D21" s="90"/>
      <c r="E21" s="90"/>
      <c r="F21" s="480" t="s">
        <v>5</v>
      </c>
      <c r="G21" s="481"/>
      <c r="H21" s="482"/>
    </row>
    <row r="22" spans="1:16384" ht="24" x14ac:dyDescent="0.2">
      <c r="A22" s="142"/>
      <c r="B22" s="90"/>
      <c r="C22" s="90"/>
      <c r="D22" s="90"/>
      <c r="E22" s="90"/>
      <c r="F22" s="156" t="s">
        <v>49</v>
      </c>
      <c r="G22" s="133" t="s">
        <v>50</v>
      </c>
      <c r="H22" s="157" t="s">
        <v>51</v>
      </c>
    </row>
    <row r="23" spans="1:16384" ht="65" customHeight="1" x14ac:dyDescent="0.2">
      <c r="A23" s="142"/>
      <c r="B23" s="90"/>
      <c r="C23" s="90"/>
      <c r="D23" s="90"/>
      <c r="E23" s="90"/>
      <c r="F23" s="158" t="s">
        <v>6</v>
      </c>
      <c r="G23" s="66"/>
      <c r="H23" s="159"/>
    </row>
    <row r="24" spans="1:16384" ht="65" customHeight="1" x14ac:dyDescent="0.2">
      <c r="A24" s="142"/>
      <c r="B24" s="90"/>
      <c r="C24" s="90"/>
      <c r="D24" s="90"/>
      <c r="E24" s="90"/>
      <c r="F24" s="158" t="s">
        <v>7</v>
      </c>
      <c r="G24" s="66"/>
      <c r="H24" s="159"/>
    </row>
    <row r="25" spans="1:16384" ht="65" customHeight="1" x14ac:dyDescent="0.2">
      <c r="A25" s="440" t="str">
        <f>IF(Util_ED!D2&gt;1,CONCATENATE("Attention : ",Util_ED!E2," critères ne sont pas encore traités"),IF(Util_ED!E2&gt;0,CONCATENATE("Attention : ",Util_ED!E2," critère n'est pas encore traité"),""))</f>
        <v>Attention : 5 critères ne sont pas encore traités</v>
      </c>
      <c r="B25" s="441"/>
      <c r="C25" s="441"/>
      <c r="D25" s="441"/>
      <c r="E25" s="441"/>
      <c r="F25" s="448" t="s">
        <v>8</v>
      </c>
      <c r="G25" s="449"/>
      <c r="H25" s="450"/>
    </row>
    <row r="26" spans="1:16384" ht="7" customHeight="1" x14ac:dyDescent="0.2">
      <c r="A26" s="146"/>
      <c r="B26" s="147"/>
      <c r="C26" s="147"/>
      <c r="D26" s="147"/>
      <c r="E26" s="147"/>
      <c r="F26" s="445"/>
      <c r="G26" s="446"/>
      <c r="H26" s="447"/>
      <c r="I26" s="9"/>
      <c r="J26" s="10"/>
      <c r="K26" s="10"/>
      <c r="L26" s="10"/>
      <c r="M26" s="10"/>
      <c r="N26" s="11"/>
      <c r="O26" s="11"/>
      <c r="P26" s="12"/>
      <c r="Q26" s="9"/>
      <c r="R26" s="10"/>
      <c r="S26" s="10"/>
      <c r="T26" s="10"/>
      <c r="U26" s="10"/>
      <c r="V26" s="11"/>
      <c r="W26" s="11"/>
      <c r="X26" s="12"/>
      <c r="Y26" s="9"/>
      <c r="Z26" s="10"/>
      <c r="AA26" s="10"/>
      <c r="AB26" s="10"/>
      <c r="AC26" s="10"/>
      <c r="AD26" s="11"/>
      <c r="AE26" s="11"/>
      <c r="AF26" s="12"/>
      <c r="AG26" s="9"/>
      <c r="AH26" s="10"/>
      <c r="AI26" s="10"/>
      <c r="AJ26" s="10"/>
      <c r="AK26" s="10"/>
      <c r="AL26" s="11"/>
      <c r="AM26" s="11"/>
      <c r="AN26" s="12"/>
      <c r="AO26" s="9"/>
      <c r="AP26" s="10"/>
      <c r="AQ26" s="10"/>
      <c r="AR26" s="10"/>
      <c r="AS26" s="10"/>
      <c r="AT26" s="11"/>
      <c r="AU26" s="11"/>
      <c r="AV26" s="12"/>
      <c r="AW26" s="9"/>
      <c r="AX26" s="10"/>
      <c r="AY26" s="10"/>
      <c r="AZ26" s="10"/>
      <c r="BA26" s="10"/>
      <c r="BB26" s="11"/>
      <c r="BC26" s="11"/>
      <c r="BD26" s="12"/>
      <c r="BE26" s="9"/>
      <c r="BF26" s="10"/>
      <c r="BG26" s="10"/>
      <c r="BH26" s="10"/>
      <c r="BI26" s="10"/>
      <c r="BJ26" s="11"/>
      <c r="BK26" s="11"/>
      <c r="BL26" s="12"/>
      <c r="BM26" s="9"/>
      <c r="BN26" s="10"/>
      <c r="BO26" s="10"/>
      <c r="BP26" s="10"/>
      <c r="BQ26" s="10"/>
      <c r="BR26" s="11"/>
      <c r="BS26" s="11"/>
      <c r="BT26" s="12"/>
      <c r="BU26" s="9"/>
      <c r="BV26" s="10"/>
      <c r="BW26" s="10"/>
      <c r="BX26" s="10"/>
      <c r="BY26" s="10"/>
      <c r="BZ26" s="11"/>
      <c r="CA26" s="11"/>
      <c r="CB26" s="12"/>
      <c r="CC26" s="9"/>
      <c r="CD26" s="10"/>
      <c r="CE26" s="10"/>
      <c r="CF26" s="10"/>
      <c r="CG26" s="10"/>
      <c r="CH26" s="11"/>
      <c r="CI26" s="11"/>
      <c r="CJ26" s="12"/>
      <c r="CK26" s="9"/>
      <c r="CL26" s="10"/>
      <c r="CM26" s="10"/>
      <c r="CN26" s="10"/>
      <c r="CO26" s="10"/>
      <c r="CP26" s="11"/>
      <c r="CQ26" s="11"/>
      <c r="CR26" s="12"/>
      <c r="CS26" s="9"/>
      <c r="CT26" s="10"/>
      <c r="CU26" s="10"/>
      <c r="CV26" s="10"/>
      <c r="CW26" s="10"/>
      <c r="CX26" s="11"/>
      <c r="CY26" s="11"/>
      <c r="CZ26" s="12"/>
      <c r="DA26" s="9"/>
      <c r="DB26" s="10"/>
      <c r="DC26" s="10"/>
      <c r="DD26" s="10"/>
      <c r="DE26" s="10"/>
      <c r="DF26" s="11"/>
      <c r="DG26" s="11"/>
      <c r="DH26" s="12"/>
      <c r="DI26" s="9"/>
      <c r="DJ26" s="10"/>
      <c r="DK26" s="10"/>
      <c r="DL26" s="10"/>
      <c r="DM26" s="10"/>
      <c r="DN26" s="11"/>
      <c r="DO26" s="11"/>
      <c r="DP26" s="12"/>
      <c r="DQ26" s="9"/>
      <c r="DR26" s="10"/>
      <c r="DS26" s="10"/>
      <c r="DT26" s="10"/>
      <c r="DU26" s="10"/>
      <c r="DV26" s="11"/>
      <c r="DW26" s="11"/>
      <c r="DX26" s="12"/>
      <c r="DY26" s="9"/>
      <c r="DZ26" s="10"/>
      <c r="EA26" s="10"/>
      <c r="EB26" s="10"/>
      <c r="EC26" s="10"/>
      <c r="ED26" s="11"/>
      <c r="EE26" s="11"/>
      <c r="EF26" s="12"/>
      <c r="EG26" s="9"/>
      <c r="EH26" s="10"/>
      <c r="EI26" s="10"/>
      <c r="EJ26" s="10"/>
      <c r="EK26" s="10"/>
      <c r="EL26" s="11"/>
      <c r="EM26" s="11"/>
      <c r="EN26" s="12"/>
      <c r="EO26" s="9"/>
      <c r="EP26" s="10"/>
      <c r="EQ26" s="10"/>
      <c r="ER26" s="10"/>
      <c r="ES26" s="10"/>
      <c r="ET26" s="11"/>
      <c r="EU26" s="11"/>
      <c r="EV26" s="12"/>
      <c r="EW26" s="9"/>
      <c r="EX26" s="10"/>
      <c r="EY26" s="10"/>
      <c r="EZ26" s="10"/>
      <c r="FA26" s="10"/>
      <c r="FB26" s="11"/>
      <c r="FC26" s="11"/>
      <c r="FD26" s="12"/>
      <c r="FE26" s="9"/>
      <c r="FF26" s="10"/>
      <c r="FG26" s="10"/>
      <c r="FH26" s="10"/>
      <c r="FI26" s="10"/>
      <c r="FJ26" s="11"/>
      <c r="FK26" s="11"/>
      <c r="FL26" s="12"/>
      <c r="FM26" s="9"/>
      <c r="FN26" s="10"/>
      <c r="FO26" s="10"/>
      <c r="FP26" s="10"/>
      <c r="FQ26" s="10"/>
      <c r="FR26" s="11"/>
      <c r="FS26" s="11"/>
      <c r="FT26" s="12"/>
      <c r="FU26" s="9"/>
      <c r="FV26" s="10"/>
      <c r="FW26" s="10"/>
      <c r="FX26" s="10"/>
      <c r="FY26" s="10"/>
      <c r="FZ26" s="11"/>
      <c r="GA26" s="11"/>
      <c r="GB26" s="12"/>
      <c r="GC26" s="9"/>
      <c r="GD26" s="10"/>
      <c r="GE26" s="10"/>
      <c r="GF26" s="10"/>
      <c r="GG26" s="10"/>
      <c r="GH26" s="11"/>
      <c r="GI26" s="11"/>
      <c r="GJ26" s="12"/>
      <c r="GK26" s="9"/>
      <c r="GL26" s="10"/>
      <c r="GM26" s="10"/>
      <c r="GN26" s="10"/>
      <c r="GO26" s="10"/>
      <c r="GP26" s="11"/>
      <c r="GQ26" s="11"/>
      <c r="GR26" s="12"/>
      <c r="GS26" s="9"/>
      <c r="GT26" s="10"/>
      <c r="GU26" s="10"/>
      <c r="GV26" s="10"/>
      <c r="GW26" s="10"/>
      <c r="GX26" s="11"/>
      <c r="GY26" s="11"/>
      <c r="GZ26" s="12"/>
      <c r="HA26" s="9"/>
      <c r="HB26" s="10"/>
      <c r="HC26" s="10"/>
      <c r="HD26" s="10"/>
      <c r="HE26" s="10"/>
      <c r="HF26" s="11"/>
      <c r="HG26" s="11"/>
      <c r="HH26" s="12"/>
      <c r="HI26" s="9"/>
      <c r="HJ26" s="10"/>
      <c r="HK26" s="10"/>
      <c r="HL26" s="10"/>
      <c r="HM26" s="10"/>
      <c r="HN26" s="11"/>
      <c r="HO26" s="11"/>
      <c r="HP26" s="12"/>
      <c r="HQ26" s="9"/>
      <c r="HR26" s="10"/>
      <c r="HS26" s="10"/>
      <c r="HT26" s="10"/>
      <c r="HU26" s="10"/>
      <c r="HV26" s="11"/>
      <c r="HW26" s="11"/>
      <c r="HX26" s="12"/>
      <c r="HY26" s="9"/>
      <c r="HZ26" s="10"/>
      <c r="IA26" s="10"/>
      <c r="IB26" s="10"/>
      <c r="IC26" s="10"/>
      <c r="ID26" s="11"/>
      <c r="IE26" s="11"/>
      <c r="IF26" s="12"/>
      <c r="IG26" s="9"/>
      <c r="IH26" s="10"/>
      <c r="II26" s="10"/>
      <c r="IJ26" s="10"/>
      <c r="IK26" s="10"/>
      <c r="IL26" s="11"/>
      <c r="IM26" s="11"/>
      <c r="IN26" s="12"/>
      <c r="IO26" s="9"/>
      <c r="IP26" s="10"/>
      <c r="IQ26" s="10"/>
      <c r="IR26" s="10"/>
      <c r="IS26" s="10"/>
      <c r="IT26" s="11"/>
      <c r="IU26" s="11"/>
      <c r="IV26" s="12"/>
      <c r="IW26" s="9"/>
      <c r="IX26" s="10"/>
      <c r="IY26" s="10"/>
      <c r="IZ26" s="10"/>
      <c r="JA26" s="10"/>
      <c r="JB26" s="11"/>
      <c r="JC26" s="11"/>
      <c r="JD26" s="12"/>
      <c r="JE26" s="9"/>
      <c r="JF26" s="10"/>
      <c r="JG26" s="10"/>
      <c r="JH26" s="10"/>
      <c r="JI26" s="10"/>
      <c r="JJ26" s="11"/>
      <c r="JK26" s="11"/>
      <c r="JL26" s="12"/>
      <c r="JM26" s="9"/>
      <c r="JN26" s="10"/>
      <c r="JO26" s="10"/>
      <c r="JP26" s="10"/>
      <c r="JQ26" s="10"/>
      <c r="JR26" s="11"/>
      <c r="JS26" s="11"/>
      <c r="JT26" s="12"/>
      <c r="JU26" s="9"/>
      <c r="JV26" s="10"/>
      <c r="JW26" s="10"/>
      <c r="JX26" s="10"/>
      <c r="JY26" s="10"/>
      <c r="JZ26" s="11"/>
      <c r="KA26" s="11"/>
      <c r="KB26" s="12"/>
      <c r="KC26" s="9"/>
      <c r="KD26" s="10"/>
      <c r="KE26" s="10"/>
      <c r="KF26" s="10"/>
      <c r="KG26" s="10"/>
      <c r="KH26" s="11"/>
      <c r="KI26" s="11"/>
      <c r="KJ26" s="12"/>
      <c r="KK26" s="9"/>
      <c r="KL26" s="10"/>
      <c r="KM26" s="10"/>
      <c r="KN26" s="10"/>
      <c r="KO26" s="10"/>
      <c r="KP26" s="11"/>
      <c r="KQ26" s="11"/>
      <c r="KR26" s="12"/>
      <c r="KS26" s="9"/>
      <c r="KT26" s="10"/>
      <c r="KU26" s="10"/>
      <c r="KV26" s="10"/>
      <c r="KW26" s="10"/>
      <c r="KX26" s="11"/>
      <c r="KY26" s="11"/>
      <c r="KZ26" s="12"/>
      <c r="LA26" s="9"/>
      <c r="LB26" s="10"/>
      <c r="LC26" s="10"/>
      <c r="LD26" s="10"/>
      <c r="LE26" s="10"/>
      <c r="LF26" s="11"/>
      <c r="LG26" s="11"/>
      <c r="LH26" s="12"/>
      <c r="LI26" s="9"/>
      <c r="LJ26" s="10"/>
      <c r="LK26" s="10"/>
      <c r="LL26" s="10"/>
      <c r="LM26" s="10"/>
      <c r="LN26" s="11"/>
      <c r="LO26" s="11"/>
      <c r="LP26" s="12"/>
      <c r="LQ26" s="9"/>
      <c r="LR26" s="10"/>
      <c r="LS26" s="10"/>
      <c r="LT26" s="10"/>
      <c r="LU26" s="10"/>
      <c r="LV26" s="11"/>
      <c r="LW26" s="11"/>
      <c r="LX26" s="12"/>
      <c r="LY26" s="9"/>
      <c r="LZ26" s="10"/>
      <c r="MA26" s="10"/>
      <c r="MB26" s="10"/>
      <c r="MC26" s="10"/>
      <c r="MD26" s="11"/>
      <c r="ME26" s="11"/>
      <c r="MF26" s="12"/>
      <c r="MG26" s="9"/>
      <c r="MH26" s="10"/>
      <c r="MI26" s="10"/>
      <c r="MJ26" s="10"/>
      <c r="MK26" s="10"/>
      <c r="ML26" s="11"/>
      <c r="MM26" s="11"/>
      <c r="MN26" s="12"/>
      <c r="MO26" s="9"/>
      <c r="MP26" s="10"/>
      <c r="MQ26" s="10"/>
      <c r="MR26" s="10"/>
      <c r="MS26" s="10"/>
      <c r="MT26" s="11"/>
      <c r="MU26" s="11"/>
      <c r="MV26" s="12"/>
      <c r="MW26" s="9"/>
      <c r="MX26" s="10"/>
      <c r="MY26" s="10"/>
      <c r="MZ26" s="10"/>
      <c r="NA26" s="10"/>
      <c r="NB26" s="11"/>
      <c r="NC26" s="11"/>
      <c r="ND26" s="12"/>
      <c r="NE26" s="9"/>
      <c r="NF26" s="10"/>
      <c r="NG26" s="10"/>
      <c r="NH26" s="10"/>
      <c r="NI26" s="10"/>
      <c r="NJ26" s="11"/>
      <c r="NK26" s="11"/>
      <c r="NL26" s="12"/>
      <c r="NM26" s="9"/>
      <c r="NN26" s="10"/>
      <c r="NO26" s="10"/>
      <c r="NP26" s="10"/>
      <c r="NQ26" s="10"/>
      <c r="NR26" s="11"/>
      <c r="NS26" s="11"/>
      <c r="NT26" s="12"/>
      <c r="NU26" s="9"/>
      <c r="NV26" s="10"/>
      <c r="NW26" s="10"/>
      <c r="NX26" s="10"/>
      <c r="NY26" s="10"/>
      <c r="NZ26" s="11"/>
      <c r="OA26" s="11"/>
      <c r="OB26" s="12"/>
      <c r="OC26" s="9"/>
      <c r="OD26" s="10"/>
      <c r="OE26" s="10"/>
      <c r="OF26" s="10"/>
      <c r="OG26" s="10"/>
      <c r="OH26" s="11"/>
      <c r="OI26" s="11"/>
      <c r="OJ26" s="12"/>
      <c r="OK26" s="9"/>
      <c r="OL26" s="10"/>
      <c r="OM26" s="10"/>
      <c r="ON26" s="10"/>
      <c r="OO26" s="10"/>
      <c r="OP26" s="11"/>
      <c r="OQ26" s="11"/>
      <c r="OR26" s="12"/>
      <c r="OS26" s="9"/>
      <c r="OT26" s="10"/>
      <c r="OU26" s="10"/>
      <c r="OV26" s="10"/>
      <c r="OW26" s="10"/>
      <c r="OX26" s="11"/>
      <c r="OY26" s="11"/>
      <c r="OZ26" s="12"/>
      <c r="PA26" s="9"/>
      <c r="PB26" s="10"/>
      <c r="PC26" s="10"/>
      <c r="PD26" s="10"/>
      <c r="PE26" s="10"/>
      <c r="PF26" s="11"/>
      <c r="PG26" s="11"/>
      <c r="PH26" s="12"/>
      <c r="PI26" s="9"/>
      <c r="PJ26" s="10"/>
      <c r="PK26" s="10"/>
      <c r="PL26" s="10"/>
      <c r="PM26" s="10"/>
      <c r="PN26" s="11"/>
      <c r="PO26" s="11"/>
      <c r="PP26" s="12"/>
      <c r="PQ26" s="9"/>
      <c r="PR26" s="10"/>
      <c r="PS26" s="10"/>
      <c r="PT26" s="10"/>
      <c r="PU26" s="10"/>
      <c r="PV26" s="11"/>
      <c r="PW26" s="11"/>
      <c r="PX26" s="12"/>
      <c r="PY26" s="9"/>
      <c r="PZ26" s="10"/>
      <c r="QA26" s="10"/>
      <c r="QB26" s="10"/>
      <c r="QC26" s="10"/>
      <c r="QD26" s="11"/>
      <c r="QE26" s="11"/>
      <c r="QF26" s="12"/>
      <c r="QG26" s="9"/>
      <c r="QH26" s="10"/>
      <c r="QI26" s="10"/>
      <c r="QJ26" s="10"/>
      <c r="QK26" s="10"/>
      <c r="QL26" s="11"/>
      <c r="QM26" s="11"/>
      <c r="QN26" s="12"/>
      <c r="QO26" s="9"/>
      <c r="QP26" s="10"/>
      <c r="QQ26" s="10"/>
      <c r="QR26" s="10"/>
      <c r="QS26" s="10"/>
      <c r="QT26" s="11"/>
      <c r="QU26" s="11"/>
      <c r="QV26" s="12"/>
      <c r="QW26" s="9"/>
      <c r="QX26" s="10"/>
      <c r="QY26" s="10"/>
      <c r="QZ26" s="10"/>
      <c r="RA26" s="10"/>
      <c r="RB26" s="11"/>
      <c r="RC26" s="11"/>
      <c r="RD26" s="12"/>
      <c r="RE26" s="9"/>
      <c r="RF26" s="10"/>
      <c r="RG26" s="10"/>
      <c r="RH26" s="10"/>
      <c r="RI26" s="10"/>
      <c r="RJ26" s="11"/>
      <c r="RK26" s="11"/>
      <c r="RL26" s="12"/>
      <c r="RM26" s="9"/>
      <c r="RN26" s="10"/>
      <c r="RO26" s="10"/>
      <c r="RP26" s="10"/>
      <c r="RQ26" s="10"/>
      <c r="RR26" s="11"/>
      <c r="RS26" s="11"/>
      <c r="RT26" s="12"/>
      <c r="RU26" s="9"/>
      <c r="RV26" s="10"/>
      <c r="RW26" s="10"/>
      <c r="RX26" s="10"/>
      <c r="RY26" s="10"/>
      <c r="RZ26" s="11"/>
      <c r="SA26" s="11"/>
      <c r="SB26" s="12"/>
      <c r="SC26" s="9"/>
      <c r="SD26" s="10"/>
      <c r="SE26" s="10"/>
      <c r="SF26" s="10"/>
      <c r="SG26" s="10"/>
      <c r="SH26" s="11"/>
      <c r="SI26" s="11"/>
      <c r="SJ26" s="12"/>
      <c r="SK26" s="9"/>
      <c r="SL26" s="10"/>
      <c r="SM26" s="10"/>
      <c r="SN26" s="10"/>
      <c r="SO26" s="10"/>
      <c r="SP26" s="11"/>
      <c r="SQ26" s="11"/>
      <c r="SR26" s="12"/>
      <c r="SS26" s="9"/>
      <c r="ST26" s="10"/>
      <c r="SU26" s="10"/>
      <c r="SV26" s="10"/>
      <c r="SW26" s="10"/>
      <c r="SX26" s="11"/>
      <c r="SY26" s="11"/>
      <c r="SZ26" s="12"/>
      <c r="TA26" s="9"/>
      <c r="TB26" s="10"/>
      <c r="TC26" s="10"/>
      <c r="TD26" s="10"/>
      <c r="TE26" s="10"/>
      <c r="TF26" s="11"/>
      <c r="TG26" s="11"/>
      <c r="TH26" s="12"/>
      <c r="TI26" s="9"/>
      <c r="TJ26" s="10"/>
      <c r="TK26" s="10"/>
      <c r="TL26" s="10"/>
      <c r="TM26" s="10"/>
      <c r="TN26" s="11"/>
      <c r="TO26" s="11"/>
      <c r="TP26" s="12"/>
      <c r="TQ26" s="9"/>
      <c r="TR26" s="10"/>
      <c r="TS26" s="10"/>
      <c r="TT26" s="10"/>
      <c r="TU26" s="10"/>
      <c r="TV26" s="11"/>
      <c r="TW26" s="11"/>
      <c r="TX26" s="12"/>
      <c r="TY26" s="9"/>
      <c r="TZ26" s="10"/>
      <c r="UA26" s="10"/>
      <c r="UB26" s="10"/>
      <c r="UC26" s="10"/>
      <c r="UD26" s="11"/>
      <c r="UE26" s="11"/>
      <c r="UF26" s="12"/>
      <c r="UG26" s="9"/>
      <c r="UH26" s="10"/>
      <c r="UI26" s="10"/>
      <c r="UJ26" s="10"/>
      <c r="UK26" s="10"/>
      <c r="UL26" s="11"/>
      <c r="UM26" s="11"/>
      <c r="UN26" s="12"/>
      <c r="UO26" s="9"/>
      <c r="UP26" s="10"/>
      <c r="UQ26" s="10"/>
      <c r="UR26" s="10"/>
      <c r="US26" s="10"/>
      <c r="UT26" s="11"/>
      <c r="UU26" s="11"/>
      <c r="UV26" s="12"/>
      <c r="UW26" s="9"/>
      <c r="UX26" s="10"/>
      <c r="UY26" s="10"/>
      <c r="UZ26" s="10"/>
      <c r="VA26" s="10"/>
      <c r="VB26" s="11"/>
      <c r="VC26" s="11"/>
      <c r="VD26" s="12"/>
      <c r="VE26" s="9"/>
      <c r="VF26" s="10"/>
      <c r="VG26" s="10"/>
      <c r="VH26" s="10"/>
      <c r="VI26" s="10"/>
      <c r="VJ26" s="11"/>
      <c r="VK26" s="11"/>
      <c r="VL26" s="12"/>
      <c r="VM26" s="9"/>
      <c r="VN26" s="10"/>
      <c r="VO26" s="10"/>
      <c r="VP26" s="10"/>
      <c r="VQ26" s="10"/>
      <c r="VR26" s="11"/>
      <c r="VS26" s="11"/>
      <c r="VT26" s="12"/>
      <c r="VU26" s="9"/>
      <c r="VV26" s="10"/>
      <c r="VW26" s="10"/>
      <c r="VX26" s="10"/>
      <c r="VY26" s="10"/>
      <c r="VZ26" s="11"/>
      <c r="WA26" s="11"/>
      <c r="WB26" s="12"/>
      <c r="WC26" s="9"/>
      <c r="WD26" s="10"/>
      <c r="WE26" s="10"/>
      <c r="WF26" s="10"/>
      <c r="WG26" s="10"/>
      <c r="WH26" s="11"/>
      <c r="WI26" s="11"/>
      <c r="WJ26" s="12"/>
      <c r="WK26" s="9"/>
      <c r="WL26" s="10"/>
      <c r="WM26" s="10"/>
      <c r="WN26" s="10"/>
      <c r="WO26" s="10"/>
      <c r="WP26" s="11"/>
      <c r="WQ26" s="11"/>
      <c r="WR26" s="12"/>
      <c r="WS26" s="9"/>
      <c r="WT26" s="10"/>
      <c r="WU26" s="10"/>
      <c r="WV26" s="10"/>
      <c r="WW26" s="10"/>
      <c r="WX26" s="11"/>
      <c r="WY26" s="11"/>
      <c r="WZ26" s="12"/>
      <c r="XA26" s="9"/>
      <c r="XB26" s="10"/>
      <c r="XC26" s="10"/>
      <c r="XD26" s="10"/>
      <c r="XE26" s="10"/>
      <c r="XF26" s="11"/>
      <c r="XG26" s="11"/>
      <c r="XH26" s="12"/>
      <c r="XI26" s="9"/>
      <c r="XJ26" s="10"/>
      <c r="XK26" s="10"/>
      <c r="XL26" s="10"/>
      <c r="XM26" s="10"/>
      <c r="XN26" s="11"/>
      <c r="XO26" s="11"/>
      <c r="XP26" s="12"/>
      <c r="XQ26" s="9"/>
      <c r="XR26" s="10"/>
      <c r="XS26" s="10"/>
      <c r="XT26" s="10"/>
      <c r="XU26" s="10"/>
      <c r="XV26" s="11"/>
      <c r="XW26" s="11"/>
      <c r="XX26" s="12"/>
      <c r="XY26" s="9"/>
      <c r="XZ26" s="10"/>
      <c r="YA26" s="10"/>
      <c r="YB26" s="10"/>
      <c r="YC26" s="10"/>
      <c r="YD26" s="11"/>
      <c r="YE26" s="11"/>
      <c r="YF26" s="12"/>
      <c r="YG26" s="9"/>
      <c r="YH26" s="10"/>
      <c r="YI26" s="10"/>
      <c r="YJ26" s="10"/>
      <c r="YK26" s="10"/>
      <c r="YL26" s="11"/>
      <c r="YM26" s="11"/>
      <c r="YN26" s="12"/>
      <c r="YO26" s="9"/>
      <c r="YP26" s="10"/>
      <c r="YQ26" s="10"/>
      <c r="YR26" s="10"/>
      <c r="YS26" s="10"/>
      <c r="YT26" s="11"/>
      <c r="YU26" s="11"/>
      <c r="YV26" s="12"/>
      <c r="YW26" s="9"/>
      <c r="YX26" s="10"/>
      <c r="YY26" s="10"/>
      <c r="YZ26" s="10"/>
      <c r="ZA26" s="10"/>
      <c r="ZB26" s="11"/>
      <c r="ZC26" s="11"/>
      <c r="ZD26" s="12"/>
      <c r="ZE26" s="9"/>
      <c r="ZF26" s="10"/>
      <c r="ZG26" s="10"/>
      <c r="ZH26" s="10"/>
      <c r="ZI26" s="10"/>
      <c r="ZJ26" s="11"/>
      <c r="ZK26" s="11"/>
      <c r="ZL26" s="12"/>
      <c r="ZM26" s="9"/>
      <c r="ZN26" s="10"/>
      <c r="ZO26" s="10"/>
      <c r="ZP26" s="10"/>
      <c r="ZQ26" s="10"/>
      <c r="ZR26" s="11"/>
      <c r="ZS26" s="11"/>
      <c r="ZT26" s="12"/>
      <c r="ZU26" s="9"/>
      <c r="ZV26" s="10"/>
      <c r="ZW26" s="10"/>
      <c r="ZX26" s="10"/>
      <c r="ZY26" s="10"/>
      <c r="ZZ26" s="11"/>
      <c r="AAA26" s="11"/>
      <c r="AAB26" s="12"/>
      <c r="AAC26" s="9"/>
      <c r="AAD26" s="10"/>
      <c r="AAE26" s="10"/>
      <c r="AAF26" s="10"/>
      <c r="AAG26" s="10"/>
      <c r="AAH26" s="11"/>
      <c r="AAI26" s="11"/>
      <c r="AAJ26" s="12"/>
      <c r="AAK26" s="9"/>
      <c r="AAL26" s="10"/>
      <c r="AAM26" s="10"/>
      <c r="AAN26" s="10"/>
      <c r="AAO26" s="10"/>
      <c r="AAP26" s="11"/>
      <c r="AAQ26" s="11"/>
      <c r="AAR26" s="12"/>
      <c r="AAS26" s="9"/>
      <c r="AAT26" s="10"/>
      <c r="AAU26" s="10"/>
      <c r="AAV26" s="10"/>
      <c r="AAW26" s="10"/>
      <c r="AAX26" s="11"/>
      <c r="AAY26" s="11"/>
      <c r="AAZ26" s="12"/>
      <c r="ABA26" s="9"/>
      <c r="ABB26" s="10"/>
      <c r="ABC26" s="10"/>
      <c r="ABD26" s="10"/>
      <c r="ABE26" s="10"/>
      <c r="ABF26" s="11"/>
      <c r="ABG26" s="11"/>
      <c r="ABH26" s="12"/>
      <c r="ABI26" s="9"/>
      <c r="ABJ26" s="10"/>
      <c r="ABK26" s="10"/>
      <c r="ABL26" s="10"/>
      <c r="ABM26" s="10"/>
      <c r="ABN26" s="11"/>
      <c r="ABO26" s="11"/>
      <c r="ABP26" s="12"/>
      <c r="ABQ26" s="9"/>
      <c r="ABR26" s="10"/>
      <c r="ABS26" s="10"/>
      <c r="ABT26" s="10"/>
      <c r="ABU26" s="10"/>
      <c r="ABV26" s="11"/>
      <c r="ABW26" s="11"/>
      <c r="ABX26" s="12"/>
      <c r="ABY26" s="9"/>
      <c r="ABZ26" s="10"/>
      <c r="ACA26" s="10"/>
      <c r="ACB26" s="10"/>
      <c r="ACC26" s="10"/>
      <c r="ACD26" s="11"/>
      <c r="ACE26" s="11"/>
      <c r="ACF26" s="12"/>
      <c r="ACG26" s="9"/>
      <c r="ACH26" s="10"/>
      <c r="ACI26" s="10"/>
      <c r="ACJ26" s="10"/>
      <c r="ACK26" s="10"/>
      <c r="ACL26" s="11"/>
      <c r="ACM26" s="11"/>
      <c r="ACN26" s="12"/>
      <c r="ACO26" s="9"/>
      <c r="ACP26" s="10"/>
      <c r="ACQ26" s="10"/>
      <c r="ACR26" s="10"/>
      <c r="ACS26" s="10"/>
      <c r="ACT26" s="11"/>
      <c r="ACU26" s="11"/>
      <c r="ACV26" s="12"/>
      <c r="ACW26" s="9"/>
      <c r="ACX26" s="10"/>
      <c r="ACY26" s="10"/>
      <c r="ACZ26" s="10"/>
      <c r="ADA26" s="10"/>
      <c r="ADB26" s="11"/>
      <c r="ADC26" s="11"/>
      <c r="ADD26" s="12"/>
      <c r="ADE26" s="9"/>
      <c r="ADF26" s="10"/>
      <c r="ADG26" s="10"/>
      <c r="ADH26" s="10"/>
      <c r="ADI26" s="10"/>
      <c r="ADJ26" s="11"/>
      <c r="ADK26" s="11"/>
      <c r="ADL26" s="12"/>
      <c r="ADM26" s="9"/>
      <c r="ADN26" s="10"/>
      <c r="ADO26" s="10"/>
      <c r="ADP26" s="10"/>
      <c r="ADQ26" s="10"/>
      <c r="ADR26" s="11"/>
      <c r="ADS26" s="11"/>
      <c r="ADT26" s="12"/>
      <c r="ADU26" s="9"/>
      <c r="ADV26" s="10"/>
      <c r="ADW26" s="10"/>
      <c r="ADX26" s="10"/>
      <c r="ADY26" s="10"/>
      <c r="ADZ26" s="11"/>
      <c r="AEA26" s="11"/>
      <c r="AEB26" s="12"/>
      <c r="AEC26" s="9"/>
      <c r="AED26" s="10"/>
      <c r="AEE26" s="10"/>
      <c r="AEF26" s="10"/>
      <c r="AEG26" s="10"/>
      <c r="AEH26" s="11"/>
      <c r="AEI26" s="11"/>
      <c r="AEJ26" s="12"/>
      <c r="AEK26" s="9"/>
      <c r="AEL26" s="10"/>
      <c r="AEM26" s="10"/>
      <c r="AEN26" s="10"/>
      <c r="AEO26" s="10"/>
      <c r="AEP26" s="11"/>
      <c r="AEQ26" s="11"/>
      <c r="AER26" s="12"/>
      <c r="AES26" s="9"/>
      <c r="AET26" s="10"/>
      <c r="AEU26" s="10"/>
      <c r="AEV26" s="10"/>
      <c r="AEW26" s="10"/>
      <c r="AEX26" s="11"/>
      <c r="AEY26" s="11"/>
      <c r="AEZ26" s="12"/>
      <c r="AFA26" s="9"/>
      <c r="AFB26" s="10"/>
      <c r="AFC26" s="10"/>
      <c r="AFD26" s="10"/>
      <c r="AFE26" s="10"/>
      <c r="AFF26" s="11"/>
      <c r="AFG26" s="11"/>
      <c r="AFH26" s="12"/>
      <c r="AFI26" s="9"/>
      <c r="AFJ26" s="10"/>
      <c r="AFK26" s="10"/>
      <c r="AFL26" s="10"/>
      <c r="AFM26" s="10"/>
      <c r="AFN26" s="11"/>
      <c r="AFO26" s="11"/>
      <c r="AFP26" s="12"/>
      <c r="AFQ26" s="9"/>
      <c r="AFR26" s="10"/>
      <c r="AFS26" s="10"/>
      <c r="AFT26" s="10"/>
      <c r="AFU26" s="10"/>
      <c r="AFV26" s="11"/>
      <c r="AFW26" s="11"/>
      <c r="AFX26" s="12"/>
      <c r="AFY26" s="9"/>
      <c r="AFZ26" s="10"/>
      <c r="AGA26" s="10"/>
      <c r="AGB26" s="10"/>
      <c r="AGC26" s="10"/>
      <c r="AGD26" s="11"/>
      <c r="AGE26" s="11"/>
      <c r="AGF26" s="12"/>
      <c r="AGG26" s="9"/>
      <c r="AGH26" s="10"/>
      <c r="AGI26" s="10"/>
      <c r="AGJ26" s="10"/>
      <c r="AGK26" s="10"/>
      <c r="AGL26" s="11"/>
      <c r="AGM26" s="11"/>
      <c r="AGN26" s="12"/>
      <c r="AGO26" s="9"/>
      <c r="AGP26" s="10"/>
      <c r="AGQ26" s="10"/>
      <c r="AGR26" s="10"/>
      <c r="AGS26" s="10"/>
      <c r="AGT26" s="11"/>
      <c r="AGU26" s="11"/>
      <c r="AGV26" s="12"/>
      <c r="AGW26" s="9"/>
      <c r="AGX26" s="10"/>
      <c r="AGY26" s="10"/>
      <c r="AGZ26" s="10"/>
      <c r="AHA26" s="10"/>
      <c r="AHB26" s="11"/>
      <c r="AHC26" s="11"/>
      <c r="AHD26" s="12"/>
      <c r="AHE26" s="9"/>
      <c r="AHF26" s="10"/>
      <c r="AHG26" s="10"/>
      <c r="AHH26" s="10"/>
      <c r="AHI26" s="10"/>
      <c r="AHJ26" s="11"/>
      <c r="AHK26" s="11"/>
      <c r="AHL26" s="12"/>
      <c r="AHM26" s="9"/>
      <c r="AHN26" s="10"/>
      <c r="AHO26" s="10"/>
      <c r="AHP26" s="10"/>
      <c r="AHQ26" s="10"/>
      <c r="AHR26" s="11"/>
      <c r="AHS26" s="11"/>
      <c r="AHT26" s="12"/>
      <c r="AHU26" s="9"/>
      <c r="AHV26" s="10"/>
      <c r="AHW26" s="10"/>
      <c r="AHX26" s="10"/>
      <c r="AHY26" s="10"/>
      <c r="AHZ26" s="11"/>
      <c r="AIA26" s="11"/>
      <c r="AIB26" s="12"/>
      <c r="AIC26" s="9"/>
      <c r="AID26" s="10"/>
      <c r="AIE26" s="10"/>
      <c r="AIF26" s="10"/>
      <c r="AIG26" s="10"/>
      <c r="AIH26" s="11"/>
      <c r="AII26" s="11"/>
      <c r="AIJ26" s="12"/>
      <c r="AIK26" s="9"/>
      <c r="AIL26" s="10"/>
      <c r="AIM26" s="10"/>
      <c r="AIN26" s="10"/>
      <c r="AIO26" s="10"/>
      <c r="AIP26" s="11"/>
      <c r="AIQ26" s="11"/>
      <c r="AIR26" s="12"/>
      <c r="AIS26" s="9"/>
      <c r="AIT26" s="10"/>
      <c r="AIU26" s="10"/>
      <c r="AIV26" s="10"/>
      <c r="AIW26" s="10"/>
      <c r="AIX26" s="11"/>
      <c r="AIY26" s="11"/>
      <c r="AIZ26" s="12"/>
      <c r="AJA26" s="9"/>
      <c r="AJB26" s="10"/>
      <c r="AJC26" s="10"/>
      <c r="AJD26" s="10"/>
      <c r="AJE26" s="10"/>
      <c r="AJF26" s="11"/>
      <c r="AJG26" s="11"/>
      <c r="AJH26" s="12"/>
      <c r="AJI26" s="9"/>
      <c r="AJJ26" s="10"/>
      <c r="AJK26" s="10"/>
      <c r="AJL26" s="10"/>
      <c r="AJM26" s="10"/>
      <c r="AJN26" s="11"/>
      <c r="AJO26" s="11"/>
      <c r="AJP26" s="12"/>
      <c r="AJQ26" s="9"/>
      <c r="AJR26" s="10"/>
      <c r="AJS26" s="10"/>
      <c r="AJT26" s="10"/>
      <c r="AJU26" s="10"/>
      <c r="AJV26" s="11"/>
      <c r="AJW26" s="11"/>
      <c r="AJX26" s="12"/>
      <c r="AJY26" s="9"/>
      <c r="AJZ26" s="10"/>
      <c r="AKA26" s="10"/>
      <c r="AKB26" s="10"/>
      <c r="AKC26" s="10"/>
      <c r="AKD26" s="11"/>
      <c r="AKE26" s="11"/>
      <c r="AKF26" s="12"/>
      <c r="AKG26" s="9"/>
      <c r="AKH26" s="10"/>
      <c r="AKI26" s="10"/>
      <c r="AKJ26" s="10"/>
      <c r="AKK26" s="10"/>
      <c r="AKL26" s="11"/>
      <c r="AKM26" s="11"/>
      <c r="AKN26" s="12"/>
      <c r="AKO26" s="9"/>
      <c r="AKP26" s="10"/>
      <c r="AKQ26" s="10"/>
      <c r="AKR26" s="10"/>
      <c r="AKS26" s="10"/>
      <c r="AKT26" s="11"/>
      <c r="AKU26" s="11"/>
      <c r="AKV26" s="12"/>
      <c r="AKW26" s="9"/>
      <c r="AKX26" s="10"/>
      <c r="AKY26" s="10"/>
      <c r="AKZ26" s="10"/>
      <c r="ALA26" s="10"/>
      <c r="ALB26" s="11"/>
      <c r="ALC26" s="11"/>
      <c r="ALD26" s="12"/>
      <c r="ALE26" s="9"/>
      <c r="ALF26" s="10"/>
      <c r="ALG26" s="10"/>
      <c r="ALH26" s="10"/>
      <c r="ALI26" s="10"/>
      <c r="ALJ26" s="11"/>
      <c r="ALK26" s="11"/>
      <c r="ALL26" s="12"/>
      <c r="ALM26" s="9"/>
      <c r="ALN26" s="10"/>
      <c r="ALO26" s="10"/>
      <c r="ALP26" s="10"/>
      <c r="ALQ26" s="10"/>
      <c r="ALR26" s="11"/>
      <c r="ALS26" s="11"/>
      <c r="ALT26" s="12"/>
      <c r="ALU26" s="9"/>
      <c r="ALV26" s="10"/>
      <c r="ALW26" s="10"/>
      <c r="ALX26" s="10"/>
      <c r="ALY26" s="10"/>
      <c r="ALZ26" s="11"/>
      <c r="AMA26" s="11"/>
      <c r="AMB26" s="12"/>
      <c r="AMC26" s="9"/>
      <c r="AMD26" s="10"/>
      <c r="AME26" s="10"/>
      <c r="AMF26" s="10"/>
      <c r="AMG26" s="10"/>
      <c r="AMH26" s="11"/>
      <c r="AMI26" s="11"/>
      <c r="AMJ26" s="12"/>
      <c r="AMK26" s="9"/>
      <c r="AML26" s="10"/>
      <c r="AMM26" s="10"/>
      <c r="AMN26" s="10"/>
      <c r="AMO26" s="10"/>
      <c r="AMP26" s="11"/>
      <c r="AMQ26" s="11"/>
      <c r="AMR26" s="12"/>
      <c r="AMS26" s="9"/>
      <c r="AMT26" s="10"/>
      <c r="AMU26" s="10"/>
      <c r="AMV26" s="10"/>
      <c r="AMW26" s="10"/>
      <c r="AMX26" s="11"/>
      <c r="AMY26" s="11"/>
      <c r="AMZ26" s="12"/>
      <c r="ANA26" s="9"/>
      <c r="ANB26" s="10"/>
      <c r="ANC26" s="10"/>
      <c r="AND26" s="10"/>
      <c r="ANE26" s="10"/>
      <c r="ANF26" s="11"/>
      <c r="ANG26" s="11"/>
      <c r="ANH26" s="12"/>
      <c r="ANI26" s="9"/>
      <c r="ANJ26" s="10"/>
      <c r="ANK26" s="10"/>
      <c r="ANL26" s="10"/>
      <c r="ANM26" s="10"/>
      <c r="ANN26" s="11"/>
      <c r="ANO26" s="11"/>
      <c r="ANP26" s="12"/>
      <c r="ANQ26" s="9"/>
      <c r="ANR26" s="10"/>
      <c r="ANS26" s="10"/>
      <c r="ANT26" s="10"/>
      <c r="ANU26" s="10"/>
      <c r="ANV26" s="11"/>
      <c r="ANW26" s="11"/>
      <c r="ANX26" s="12"/>
      <c r="ANY26" s="9"/>
      <c r="ANZ26" s="10"/>
      <c r="AOA26" s="10"/>
      <c r="AOB26" s="10"/>
      <c r="AOC26" s="10"/>
      <c r="AOD26" s="11"/>
      <c r="AOE26" s="11"/>
      <c r="AOF26" s="12"/>
      <c r="AOG26" s="9"/>
      <c r="AOH26" s="10"/>
      <c r="AOI26" s="10"/>
      <c r="AOJ26" s="10"/>
      <c r="AOK26" s="10"/>
      <c r="AOL26" s="11"/>
      <c r="AOM26" s="11"/>
      <c r="AON26" s="12"/>
      <c r="AOO26" s="9"/>
      <c r="AOP26" s="10"/>
      <c r="AOQ26" s="10"/>
      <c r="AOR26" s="10"/>
      <c r="AOS26" s="10"/>
      <c r="AOT26" s="11"/>
      <c r="AOU26" s="11"/>
      <c r="AOV26" s="12"/>
      <c r="AOW26" s="9"/>
      <c r="AOX26" s="10"/>
      <c r="AOY26" s="10"/>
      <c r="AOZ26" s="10"/>
      <c r="APA26" s="10"/>
      <c r="APB26" s="11"/>
      <c r="APC26" s="11"/>
      <c r="APD26" s="12"/>
      <c r="APE26" s="9"/>
      <c r="APF26" s="10"/>
      <c r="APG26" s="10"/>
      <c r="APH26" s="10"/>
      <c r="API26" s="10"/>
      <c r="APJ26" s="11"/>
      <c r="APK26" s="11"/>
      <c r="APL26" s="12"/>
      <c r="APM26" s="9"/>
      <c r="APN26" s="10"/>
      <c r="APO26" s="10"/>
      <c r="APP26" s="10"/>
      <c r="APQ26" s="10"/>
      <c r="APR26" s="11"/>
      <c r="APS26" s="11"/>
      <c r="APT26" s="12"/>
      <c r="APU26" s="9"/>
      <c r="APV26" s="10"/>
      <c r="APW26" s="10"/>
      <c r="APX26" s="10"/>
      <c r="APY26" s="10"/>
      <c r="APZ26" s="11"/>
      <c r="AQA26" s="11"/>
      <c r="AQB26" s="12"/>
      <c r="AQC26" s="9"/>
      <c r="AQD26" s="10"/>
      <c r="AQE26" s="10"/>
      <c r="AQF26" s="10"/>
      <c r="AQG26" s="10"/>
      <c r="AQH26" s="11"/>
      <c r="AQI26" s="11"/>
      <c r="AQJ26" s="12"/>
      <c r="AQK26" s="9"/>
      <c r="AQL26" s="10"/>
      <c r="AQM26" s="10"/>
      <c r="AQN26" s="10"/>
      <c r="AQO26" s="10"/>
      <c r="AQP26" s="11"/>
      <c r="AQQ26" s="11"/>
      <c r="AQR26" s="12"/>
      <c r="AQS26" s="9"/>
      <c r="AQT26" s="10"/>
      <c r="AQU26" s="10"/>
      <c r="AQV26" s="10"/>
      <c r="AQW26" s="10"/>
      <c r="AQX26" s="11"/>
      <c r="AQY26" s="11"/>
      <c r="AQZ26" s="12"/>
      <c r="ARA26" s="9"/>
      <c r="ARB26" s="10"/>
      <c r="ARC26" s="10"/>
      <c r="ARD26" s="10"/>
      <c r="ARE26" s="10"/>
      <c r="ARF26" s="11"/>
      <c r="ARG26" s="11"/>
      <c r="ARH26" s="12"/>
      <c r="ARI26" s="9"/>
      <c r="ARJ26" s="10"/>
      <c r="ARK26" s="10"/>
      <c r="ARL26" s="10"/>
      <c r="ARM26" s="10"/>
      <c r="ARN26" s="11"/>
      <c r="ARO26" s="11"/>
      <c r="ARP26" s="12"/>
      <c r="ARQ26" s="9"/>
      <c r="ARR26" s="10"/>
      <c r="ARS26" s="10"/>
      <c r="ART26" s="10"/>
      <c r="ARU26" s="10"/>
      <c r="ARV26" s="11"/>
      <c r="ARW26" s="11"/>
      <c r="ARX26" s="12"/>
      <c r="ARY26" s="9"/>
      <c r="ARZ26" s="10"/>
      <c r="ASA26" s="10"/>
      <c r="ASB26" s="10"/>
      <c r="ASC26" s="10"/>
      <c r="ASD26" s="11"/>
      <c r="ASE26" s="11"/>
      <c r="ASF26" s="12"/>
      <c r="ASG26" s="9"/>
      <c r="ASH26" s="10"/>
      <c r="ASI26" s="10"/>
      <c r="ASJ26" s="10"/>
      <c r="ASK26" s="10"/>
      <c r="ASL26" s="11"/>
      <c r="ASM26" s="11"/>
      <c r="ASN26" s="12"/>
      <c r="ASO26" s="9"/>
      <c r="ASP26" s="10"/>
      <c r="ASQ26" s="10"/>
      <c r="ASR26" s="10"/>
      <c r="ASS26" s="10"/>
      <c r="AST26" s="11"/>
      <c r="ASU26" s="11"/>
      <c r="ASV26" s="12"/>
      <c r="ASW26" s="9"/>
      <c r="ASX26" s="10"/>
      <c r="ASY26" s="10"/>
      <c r="ASZ26" s="10"/>
      <c r="ATA26" s="10"/>
      <c r="ATB26" s="11"/>
      <c r="ATC26" s="11"/>
      <c r="ATD26" s="12"/>
      <c r="ATE26" s="9"/>
      <c r="ATF26" s="10"/>
      <c r="ATG26" s="10"/>
      <c r="ATH26" s="10"/>
      <c r="ATI26" s="10"/>
      <c r="ATJ26" s="11"/>
      <c r="ATK26" s="11"/>
      <c r="ATL26" s="12"/>
      <c r="ATM26" s="9"/>
      <c r="ATN26" s="10"/>
      <c r="ATO26" s="10"/>
      <c r="ATP26" s="10"/>
      <c r="ATQ26" s="10"/>
      <c r="ATR26" s="11"/>
      <c r="ATS26" s="11"/>
      <c r="ATT26" s="12"/>
      <c r="ATU26" s="9"/>
      <c r="ATV26" s="10"/>
      <c r="ATW26" s="10"/>
      <c r="ATX26" s="10"/>
      <c r="ATY26" s="10"/>
      <c r="ATZ26" s="11"/>
      <c r="AUA26" s="11"/>
      <c r="AUB26" s="12"/>
      <c r="AUC26" s="9"/>
      <c r="AUD26" s="10"/>
      <c r="AUE26" s="10"/>
      <c r="AUF26" s="10"/>
      <c r="AUG26" s="10"/>
      <c r="AUH26" s="11"/>
      <c r="AUI26" s="11"/>
      <c r="AUJ26" s="12"/>
      <c r="AUK26" s="9"/>
      <c r="AUL26" s="10"/>
      <c r="AUM26" s="10"/>
      <c r="AUN26" s="10"/>
      <c r="AUO26" s="10"/>
      <c r="AUP26" s="11"/>
      <c r="AUQ26" s="11"/>
      <c r="AUR26" s="12"/>
      <c r="AUS26" s="9"/>
      <c r="AUT26" s="10"/>
      <c r="AUU26" s="10"/>
      <c r="AUV26" s="10"/>
      <c r="AUW26" s="10"/>
      <c r="AUX26" s="11"/>
      <c r="AUY26" s="11"/>
      <c r="AUZ26" s="12"/>
      <c r="AVA26" s="9"/>
      <c r="AVB26" s="10"/>
      <c r="AVC26" s="10"/>
      <c r="AVD26" s="10"/>
      <c r="AVE26" s="10"/>
      <c r="AVF26" s="11"/>
      <c r="AVG26" s="11"/>
      <c r="AVH26" s="12"/>
      <c r="AVI26" s="9"/>
      <c r="AVJ26" s="10"/>
      <c r="AVK26" s="10"/>
      <c r="AVL26" s="10"/>
      <c r="AVM26" s="10"/>
      <c r="AVN26" s="11"/>
      <c r="AVO26" s="11"/>
      <c r="AVP26" s="12"/>
      <c r="AVQ26" s="9"/>
      <c r="AVR26" s="10"/>
      <c r="AVS26" s="10"/>
      <c r="AVT26" s="10"/>
      <c r="AVU26" s="10"/>
      <c r="AVV26" s="11"/>
      <c r="AVW26" s="11"/>
      <c r="AVX26" s="12"/>
      <c r="AVY26" s="9"/>
      <c r="AVZ26" s="10"/>
      <c r="AWA26" s="10"/>
      <c r="AWB26" s="10"/>
      <c r="AWC26" s="10"/>
      <c r="AWD26" s="11"/>
      <c r="AWE26" s="11"/>
      <c r="AWF26" s="12"/>
      <c r="AWG26" s="9"/>
      <c r="AWH26" s="10"/>
      <c r="AWI26" s="10"/>
      <c r="AWJ26" s="10"/>
      <c r="AWK26" s="10"/>
      <c r="AWL26" s="11"/>
      <c r="AWM26" s="11"/>
      <c r="AWN26" s="12"/>
      <c r="AWO26" s="9"/>
      <c r="AWP26" s="10"/>
      <c r="AWQ26" s="10"/>
      <c r="AWR26" s="10"/>
      <c r="AWS26" s="10"/>
      <c r="AWT26" s="11"/>
      <c r="AWU26" s="11"/>
      <c r="AWV26" s="12"/>
      <c r="AWW26" s="9"/>
      <c r="AWX26" s="10"/>
      <c r="AWY26" s="10"/>
      <c r="AWZ26" s="10"/>
      <c r="AXA26" s="10"/>
      <c r="AXB26" s="11"/>
      <c r="AXC26" s="11"/>
      <c r="AXD26" s="12"/>
      <c r="AXE26" s="9"/>
      <c r="AXF26" s="10"/>
      <c r="AXG26" s="10"/>
      <c r="AXH26" s="10"/>
      <c r="AXI26" s="10"/>
      <c r="AXJ26" s="11"/>
      <c r="AXK26" s="11"/>
      <c r="AXL26" s="12"/>
      <c r="AXM26" s="9"/>
      <c r="AXN26" s="10"/>
      <c r="AXO26" s="10"/>
      <c r="AXP26" s="10"/>
      <c r="AXQ26" s="10"/>
      <c r="AXR26" s="11"/>
      <c r="AXS26" s="11"/>
      <c r="AXT26" s="12"/>
      <c r="AXU26" s="9"/>
      <c r="AXV26" s="10"/>
      <c r="AXW26" s="10"/>
      <c r="AXX26" s="10"/>
      <c r="AXY26" s="10"/>
      <c r="AXZ26" s="11"/>
      <c r="AYA26" s="11"/>
      <c r="AYB26" s="12"/>
      <c r="AYC26" s="9"/>
      <c r="AYD26" s="10"/>
      <c r="AYE26" s="10"/>
      <c r="AYF26" s="10"/>
      <c r="AYG26" s="10"/>
      <c r="AYH26" s="11"/>
      <c r="AYI26" s="11"/>
      <c r="AYJ26" s="12"/>
      <c r="AYK26" s="9"/>
      <c r="AYL26" s="10"/>
      <c r="AYM26" s="10"/>
      <c r="AYN26" s="10"/>
      <c r="AYO26" s="10"/>
      <c r="AYP26" s="11"/>
      <c r="AYQ26" s="11"/>
      <c r="AYR26" s="12"/>
      <c r="AYS26" s="9"/>
      <c r="AYT26" s="10"/>
      <c r="AYU26" s="10"/>
      <c r="AYV26" s="10"/>
      <c r="AYW26" s="10"/>
      <c r="AYX26" s="11"/>
      <c r="AYY26" s="11"/>
      <c r="AYZ26" s="12"/>
      <c r="AZA26" s="9"/>
      <c r="AZB26" s="10"/>
      <c r="AZC26" s="10"/>
      <c r="AZD26" s="10"/>
      <c r="AZE26" s="10"/>
      <c r="AZF26" s="11"/>
      <c r="AZG26" s="11"/>
      <c r="AZH26" s="12"/>
      <c r="AZI26" s="9"/>
      <c r="AZJ26" s="10"/>
      <c r="AZK26" s="10"/>
      <c r="AZL26" s="10"/>
      <c r="AZM26" s="10"/>
      <c r="AZN26" s="11"/>
      <c r="AZO26" s="11"/>
      <c r="AZP26" s="12"/>
      <c r="AZQ26" s="9"/>
      <c r="AZR26" s="10"/>
      <c r="AZS26" s="10"/>
      <c r="AZT26" s="10"/>
      <c r="AZU26" s="10"/>
      <c r="AZV26" s="11"/>
      <c r="AZW26" s="11"/>
      <c r="AZX26" s="12"/>
      <c r="AZY26" s="9"/>
      <c r="AZZ26" s="10"/>
      <c r="BAA26" s="10"/>
      <c r="BAB26" s="10"/>
      <c r="BAC26" s="10"/>
      <c r="BAD26" s="11"/>
      <c r="BAE26" s="11"/>
      <c r="BAF26" s="12"/>
      <c r="BAG26" s="9"/>
      <c r="BAH26" s="10"/>
      <c r="BAI26" s="10"/>
      <c r="BAJ26" s="10"/>
      <c r="BAK26" s="10"/>
      <c r="BAL26" s="11"/>
      <c r="BAM26" s="11"/>
      <c r="BAN26" s="12"/>
      <c r="BAO26" s="9"/>
      <c r="BAP26" s="10"/>
      <c r="BAQ26" s="10"/>
      <c r="BAR26" s="10"/>
      <c r="BAS26" s="10"/>
      <c r="BAT26" s="11"/>
      <c r="BAU26" s="11"/>
      <c r="BAV26" s="12"/>
      <c r="BAW26" s="9"/>
      <c r="BAX26" s="10"/>
      <c r="BAY26" s="10"/>
      <c r="BAZ26" s="10"/>
      <c r="BBA26" s="10"/>
      <c r="BBB26" s="11"/>
      <c r="BBC26" s="11"/>
      <c r="BBD26" s="12"/>
      <c r="BBE26" s="9"/>
      <c r="BBF26" s="10"/>
      <c r="BBG26" s="10"/>
      <c r="BBH26" s="10"/>
      <c r="BBI26" s="10"/>
      <c r="BBJ26" s="11"/>
      <c r="BBK26" s="11"/>
      <c r="BBL26" s="12"/>
      <c r="BBM26" s="9"/>
      <c r="BBN26" s="10"/>
      <c r="BBO26" s="10"/>
      <c r="BBP26" s="10"/>
      <c r="BBQ26" s="10"/>
      <c r="BBR26" s="11"/>
      <c r="BBS26" s="11"/>
      <c r="BBT26" s="12"/>
      <c r="BBU26" s="9"/>
      <c r="BBV26" s="10"/>
      <c r="BBW26" s="10"/>
      <c r="BBX26" s="10"/>
      <c r="BBY26" s="10"/>
      <c r="BBZ26" s="11"/>
      <c r="BCA26" s="11"/>
      <c r="BCB26" s="12"/>
      <c r="BCC26" s="9"/>
      <c r="BCD26" s="10"/>
      <c r="BCE26" s="10"/>
      <c r="BCF26" s="10"/>
      <c r="BCG26" s="10"/>
      <c r="BCH26" s="11"/>
      <c r="BCI26" s="11"/>
      <c r="BCJ26" s="12"/>
      <c r="BCK26" s="9"/>
      <c r="BCL26" s="10"/>
      <c r="BCM26" s="10"/>
      <c r="BCN26" s="10"/>
      <c r="BCO26" s="10"/>
      <c r="BCP26" s="11"/>
      <c r="BCQ26" s="11"/>
      <c r="BCR26" s="12"/>
      <c r="BCS26" s="9"/>
      <c r="BCT26" s="10"/>
      <c r="BCU26" s="10"/>
      <c r="BCV26" s="10"/>
      <c r="BCW26" s="10"/>
      <c r="BCX26" s="11"/>
      <c r="BCY26" s="11"/>
      <c r="BCZ26" s="12"/>
      <c r="BDA26" s="9"/>
      <c r="BDB26" s="10"/>
      <c r="BDC26" s="10"/>
      <c r="BDD26" s="10"/>
      <c r="BDE26" s="10"/>
      <c r="BDF26" s="11"/>
      <c r="BDG26" s="11"/>
      <c r="BDH26" s="12"/>
      <c r="BDI26" s="9"/>
      <c r="BDJ26" s="10"/>
      <c r="BDK26" s="10"/>
      <c r="BDL26" s="10"/>
      <c r="BDM26" s="10"/>
      <c r="BDN26" s="11"/>
      <c r="BDO26" s="11"/>
      <c r="BDP26" s="12"/>
      <c r="BDQ26" s="9"/>
      <c r="BDR26" s="10"/>
      <c r="BDS26" s="10"/>
      <c r="BDT26" s="10"/>
      <c r="BDU26" s="10"/>
      <c r="BDV26" s="11"/>
      <c r="BDW26" s="11"/>
      <c r="BDX26" s="12"/>
      <c r="BDY26" s="9"/>
      <c r="BDZ26" s="10"/>
      <c r="BEA26" s="10"/>
      <c r="BEB26" s="10"/>
      <c r="BEC26" s="10"/>
      <c r="BED26" s="11"/>
      <c r="BEE26" s="11"/>
      <c r="BEF26" s="12"/>
      <c r="BEG26" s="9"/>
      <c r="BEH26" s="10"/>
      <c r="BEI26" s="10"/>
      <c r="BEJ26" s="10"/>
      <c r="BEK26" s="10"/>
      <c r="BEL26" s="11"/>
      <c r="BEM26" s="11"/>
      <c r="BEN26" s="12"/>
      <c r="BEO26" s="9"/>
      <c r="BEP26" s="10"/>
      <c r="BEQ26" s="10"/>
      <c r="BER26" s="10"/>
      <c r="BES26" s="10"/>
      <c r="BET26" s="11"/>
      <c r="BEU26" s="11"/>
      <c r="BEV26" s="12"/>
      <c r="BEW26" s="9"/>
      <c r="BEX26" s="10"/>
      <c r="BEY26" s="10"/>
      <c r="BEZ26" s="10"/>
      <c r="BFA26" s="10"/>
      <c r="BFB26" s="11"/>
      <c r="BFC26" s="11"/>
      <c r="BFD26" s="12"/>
      <c r="BFE26" s="9"/>
      <c r="BFF26" s="10"/>
      <c r="BFG26" s="10"/>
      <c r="BFH26" s="10"/>
      <c r="BFI26" s="10"/>
      <c r="BFJ26" s="11"/>
      <c r="BFK26" s="11"/>
      <c r="BFL26" s="12"/>
      <c r="BFM26" s="9"/>
      <c r="BFN26" s="10"/>
      <c r="BFO26" s="10"/>
      <c r="BFP26" s="10"/>
      <c r="BFQ26" s="10"/>
      <c r="BFR26" s="11"/>
      <c r="BFS26" s="11"/>
      <c r="BFT26" s="12"/>
      <c r="BFU26" s="9"/>
      <c r="BFV26" s="10"/>
      <c r="BFW26" s="10"/>
      <c r="BFX26" s="10"/>
      <c r="BFY26" s="10"/>
      <c r="BFZ26" s="11"/>
      <c r="BGA26" s="11"/>
      <c r="BGB26" s="12"/>
      <c r="BGC26" s="9"/>
      <c r="BGD26" s="10"/>
      <c r="BGE26" s="10"/>
      <c r="BGF26" s="10"/>
      <c r="BGG26" s="10"/>
      <c r="BGH26" s="11"/>
      <c r="BGI26" s="11"/>
      <c r="BGJ26" s="12"/>
      <c r="BGK26" s="9"/>
      <c r="BGL26" s="10"/>
      <c r="BGM26" s="10"/>
      <c r="BGN26" s="10"/>
      <c r="BGO26" s="10"/>
      <c r="BGP26" s="11"/>
      <c r="BGQ26" s="11"/>
      <c r="BGR26" s="12"/>
      <c r="BGS26" s="9"/>
      <c r="BGT26" s="10"/>
      <c r="BGU26" s="10"/>
      <c r="BGV26" s="10"/>
      <c r="BGW26" s="10"/>
      <c r="BGX26" s="11"/>
      <c r="BGY26" s="11"/>
      <c r="BGZ26" s="12"/>
      <c r="BHA26" s="9"/>
      <c r="BHB26" s="10"/>
      <c r="BHC26" s="10"/>
      <c r="BHD26" s="10"/>
      <c r="BHE26" s="10"/>
      <c r="BHF26" s="11"/>
      <c r="BHG26" s="11"/>
      <c r="BHH26" s="12"/>
      <c r="BHI26" s="9"/>
      <c r="BHJ26" s="10"/>
      <c r="BHK26" s="10"/>
      <c r="BHL26" s="10"/>
      <c r="BHM26" s="10"/>
      <c r="BHN26" s="11"/>
      <c r="BHO26" s="11"/>
      <c r="BHP26" s="12"/>
      <c r="BHQ26" s="9"/>
      <c r="BHR26" s="10"/>
      <c r="BHS26" s="10"/>
      <c r="BHT26" s="10"/>
      <c r="BHU26" s="10"/>
      <c r="BHV26" s="11"/>
      <c r="BHW26" s="11"/>
      <c r="BHX26" s="12"/>
      <c r="BHY26" s="9"/>
      <c r="BHZ26" s="10"/>
      <c r="BIA26" s="10"/>
      <c r="BIB26" s="10"/>
      <c r="BIC26" s="10"/>
      <c r="BID26" s="11"/>
      <c r="BIE26" s="11"/>
      <c r="BIF26" s="12"/>
      <c r="BIG26" s="9"/>
      <c r="BIH26" s="10"/>
      <c r="BII26" s="10"/>
      <c r="BIJ26" s="10"/>
      <c r="BIK26" s="10"/>
      <c r="BIL26" s="11"/>
      <c r="BIM26" s="11"/>
      <c r="BIN26" s="12"/>
      <c r="BIO26" s="9"/>
      <c r="BIP26" s="10"/>
      <c r="BIQ26" s="10"/>
      <c r="BIR26" s="10"/>
      <c r="BIS26" s="10"/>
      <c r="BIT26" s="11"/>
      <c r="BIU26" s="11"/>
      <c r="BIV26" s="12"/>
      <c r="BIW26" s="9"/>
      <c r="BIX26" s="10"/>
      <c r="BIY26" s="10"/>
      <c r="BIZ26" s="10"/>
      <c r="BJA26" s="10"/>
      <c r="BJB26" s="11"/>
      <c r="BJC26" s="11"/>
      <c r="BJD26" s="12"/>
      <c r="BJE26" s="9"/>
      <c r="BJF26" s="10"/>
      <c r="BJG26" s="10"/>
      <c r="BJH26" s="10"/>
      <c r="BJI26" s="10"/>
      <c r="BJJ26" s="11"/>
      <c r="BJK26" s="11"/>
      <c r="BJL26" s="12"/>
      <c r="BJM26" s="9"/>
      <c r="BJN26" s="10"/>
      <c r="BJO26" s="10"/>
      <c r="BJP26" s="10"/>
      <c r="BJQ26" s="10"/>
      <c r="BJR26" s="11"/>
      <c r="BJS26" s="11"/>
      <c r="BJT26" s="12"/>
      <c r="BJU26" s="9"/>
      <c r="BJV26" s="10"/>
      <c r="BJW26" s="10"/>
      <c r="BJX26" s="10"/>
      <c r="BJY26" s="10"/>
      <c r="BJZ26" s="11"/>
      <c r="BKA26" s="11"/>
      <c r="BKB26" s="12"/>
      <c r="BKC26" s="9"/>
      <c r="BKD26" s="10"/>
      <c r="BKE26" s="10"/>
      <c r="BKF26" s="10"/>
      <c r="BKG26" s="10"/>
      <c r="BKH26" s="11"/>
      <c r="BKI26" s="11"/>
      <c r="BKJ26" s="12"/>
      <c r="BKK26" s="9"/>
      <c r="BKL26" s="10"/>
      <c r="BKM26" s="10"/>
      <c r="BKN26" s="10"/>
      <c r="BKO26" s="10"/>
      <c r="BKP26" s="11"/>
      <c r="BKQ26" s="11"/>
      <c r="BKR26" s="12"/>
      <c r="BKS26" s="9"/>
      <c r="BKT26" s="10"/>
      <c r="BKU26" s="10"/>
      <c r="BKV26" s="10"/>
      <c r="BKW26" s="10"/>
      <c r="BKX26" s="11"/>
      <c r="BKY26" s="11"/>
      <c r="BKZ26" s="12"/>
      <c r="BLA26" s="9"/>
      <c r="BLB26" s="10"/>
      <c r="BLC26" s="10"/>
      <c r="BLD26" s="10"/>
      <c r="BLE26" s="10"/>
      <c r="BLF26" s="11"/>
      <c r="BLG26" s="11"/>
      <c r="BLH26" s="12"/>
      <c r="BLI26" s="9"/>
      <c r="BLJ26" s="10"/>
      <c r="BLK26" s="10"/>
      <c r="BLL26" s="10"/>
      <c r="BLM26" s="10"/>
      <c r="BLN26" s="11"/>
      <c r="BLO26" s="11"/>
      <c r="BLP26" s="12"/>
      <c r="BLQ26" s="9"/>
      <c r="BLR26" s="10"/>
      <c r="BLS26" s="10"/>
      <c r="BLT26" s="10"/>
      <c r="BLU26" s="10"/>
      <c r="BLV26" s="11"/>
      <c r="BLW26" s="11"/>
      <c r="BLX26" s="12"/>
      <c r="BLY26" s="9"/>
      <c r="BLZ26" s="10"/>
      <c r="BMA26" s="10"/>
      <c r="BMB26" s="10"/>
      <c r="BMC26" s="10"/>
      <c r="BMD26" s="11"/>
      <c r="BME26" s="11"/>
      <c r="BMF26" s="12"/>
      <c r="BMG26" s="9"/>
      <c r="BMH26" s="10"/>
      <c r="BMI26" s="10"/>
      <c r="BMJ26" s="10"/>
      <c r="BMK26" s="10"/>
      <c r="BML26" s="11"/>
      <c r="BMM26" s="11"/>
      <c r="BMN26" s="12"/>
      <c r="BMO26" s="9"/>
      <c r="BMP26" s="10"/>
      <c r="BMQ26" s="10"/>
      <c r="BMR26" s="10"/>
      <c r="BMS26" s="10"/>
      <c r="BMT26" s="11"/>
      <c r="BMU26" s="11"/>
      <c r="BMV26" s="12"/>
      <c r="BMW26" s="9"/>
      <c r="BMX26" s="10"/>
      <c r="BMY26" s="10"/>
      <c r="BMZ26" s="10"/>
      <c r="BNA26" s="10"/>
      <c r="BNB26" s="11"/>
      <c r="BNC26" s="11"/>
      <c r="BND26" s="12"/>
      <c r="BNE26" s="9"/>
      <c r="BNF26" s="10"/>
      <c r="BNG26" s="10"/>
      <c r="BNH26" s="10"/>
      <c r="BNI26" s="10"/>
      <c r="BNJ26" s="11"/>
      <c r="BNK26" s="11"/>
      <c r="BNL26" s="12"/>
      <c r="BNM26" s="9"/>
      <c r="BNN26" s="10"/>
      <c r="BNO26" s="10"/>
      <c r="BNP26" s="10"/>
      <c r="BNQ26" s="10"/>
      <c r="BNR26" s="11"/>
      <c r="BNS26" s="11"/>
      <c r="BNT26" s="12"/>
      <c r="BNU26" s="9"/>
      <c r="BNV26" s="10"/>
      <c r="BNW26" s="10"/>
      <c r="BNX26" s="10"/>
      <c r="BNY26" s="10"/>
      <c r="BNZ26" s="11"/>
      <c r="BOA26" s="11"/>
      <c r="BOB26" s="12"/>
      <c r="BOC26" s="9"/>
      <c r="BOD26" s="10"/>
      <c r="BOE26" s="10"/>
      <c r="BOF26" s="10"/>
      <c r="BOG26" s="10"/>
      <c r="BOH26" s="11"/>
      <c r="BOI26" s="11"/>
      <c r="BOJ26" s="12"/>
      <c r="BOK26" s="9"/>
      <c r="BOL26" s="10"/>
      <c r="BOM26" s="10"/>
      <c r="BON26" s="10"/>
      <c r="BOO26" s="10"/>
      <c r="BOP26" s="11"/>
      <c r="BOQ26" s="11"/>
      <c r="BOR26" s="12"/>
      <c r="BOS26" s="9"/>
      <c r="BOT26" s="10"/>
      <c r="BOU26" s="10"/>
      <c r="BOV26" s="10"/>
      <c r="BOW26" s="10"/>
      <c r="BOX26" s="11"/>
      <c r="BOY26" s="11"/>
      <c r="BOZ26" s="12"/>
      <c r="BPA26" s="9"/>
      <c r="BPB26" s="10"/>
      <c r="BPC26" s="10"/>
      <c r="BPD26" s="10"/>
      <c r="BPE26" s="10"/>
      <c r="BPF26" s="11"/>
      <c r="BPG26" s="11"/>
      <c r="BPH26" s="12"/>
      <c r="BPI26" s="9"/>
      <c r="BPJ26" s="10"/>
      <c r="BPK26" s="10"/>
      <c r="BPL26" s="10"/>
      <c r="BPM26" s="10"/>
      <c r="BPN26" s="11"/>
      <c r="BPO26" s="11"/>
      <c r="BPP26" s="12"/>
      <c r="BPQ26" s="9"/>
      <c r="BPR26" s="10"/>
      <c r="BPS26" s="10"/>
      <c r="BPT26" s="10"/>
      <c r="BPU26" s="10"/>
      <c r="BPV26" s="11"/>
      <c r="BPW26" s="11"/>
      <c r="BPX26" s="12"/>
      <c r="BPY26" s="9"/>
      <c r="BPZ26" s="10"/>
      <c r="BQA26" s="10"/>
      <c r="BQB26" s="10"/>
      <c r="BQC26" s="10"/>
      <c r="BQD26" s="11"/>
      <c r="BQE26" s="11"/>
      <c r="BQF26" s="12"/>
      <c r="BQG26" s="9"/>
      <c r="BQH26" s="10"/>
      <c r="BQI26" s="10"/>
      <c r="BQJ26" s="10"/>
      <c r="BQK26" s="10"/>
      <c r="BQL26" s="11"/>
      <c r="BQM26" s="11"/>
      <c r="BQN26" s="12"/>
      <c r="BQO26" s="9"/>
      <c r="BQP26" s="10"/>
      <c r="BQQ26" s="10"/>
      <c r="BQR26" s="10"/>
      <c r="BQS26" s="10"/>
      <c r="BQT26" s="11"/>
      <c r="BQU26" s="11"/>
      <c r="BQV26" s="12"/>
      <c r="BQW26" s="9"/>
      <c r="BQX26" s="10"/>
      <c r="BQY26" s="10"/>
      <c r="BQZ26" s="10"/>
      <c r="BRA26" s="10"/>
      <c r="BRB26" s="11"/>
      <c r="BRC26" s="11"/>
      <c r="BRD26" s="12"/>
      <c r="BRE26" s="9"/>
      <c r="BRF26" s="10"/>
      <c r="BRG26" s="10"/>
      <c r="BRH26" s="10"/>
      <c r="BRI26" s="10"/>
      <c r="BRJ26" s="11"/>
      <c r="BRK26" s="11"/>
      <c r="BRL26" s="12"/>
      <c r="BRM26" s="9"/>
      <c r="BRN26" s="10"/>
      <c r="BRO26" s="10"/>
      <c r="BRP26" s="10"/>
      <c r="BRQ26" s="10"/>
      <c r="BRR26" s="11"/>
      <c r="BRS26" s="11"/>
      <c r="BRT26" s="12"/>
      <c r="BRU26" s="9"/>
      <c r="BRV26" s="10"/>
      <c r="BRW26" s="10"/>
      <c r="BRX26" s="10"/>
      <c r="BRY26" s="10"/>
      <c r="BRZ26" s="11"/>
      <c r="BSA26" s="11"/>
      <c r="BSB26" s="12"/>
      <c r="BSC26" s="9"/>
      <c r="BSD26" s="10"/>
      <c r="BSE26" s="10"/>
      <c r="BSF26" s="10"/>
      <c r="BSG26" s="10"/>
      <c r="BSH26" s="11"/>
      <c r="BSI26" s="11"/>
      <c r="BSJ26" s="12"/>
      <c r="BSK26" s="9"/>
      <c r="BSL26" s="10"/>
      <c r="BSM26" s="10"/>
      <c r="BSN26" s="10"/>
      <c r="BSO26" s="10"/>
      <c r="BSP26" s="11"/>
      <c r="BSQ26" s="11"/>
      <c r="BSR26" s="12"/>
      <c r="BSS26" s="9"/>
      <c r="BST26" s="10"/>
      <c r="BSU26" s="10"/>
      <c r="BSV26" s="10"/>
      <c r="BSW26" s="10"/>
      <c r="BSX26" s="11"/>
      <c r="BSY26" s="11"/>
      <c r="BSZ26" s="12"/>
      <c r="BTA26" s="9"/>
      <c r="BTB26" s="10"/>
      <c r="BTC26" s="10"/>
      <c r="BTD26" s="10"/>
      <c r="BTE26" s="10"/>
      <c r="BTF26" s="11"/>
      <c r="BTG26" s="11"/>
      <c r="BTH26" s="12"/>
      <c r="BTI26" s="9"/>
      <c r="BTJ26" s="10"/>
      <c r="BTK26" s="10"/>
      <c r="BTL26" s="10"/>
      <c r="BTM26" s="10"/>
      <c r="BTN26" s="11"/>
      <c r="BTO26" s="11"/>
      <c r="BTP26" s="12"/>
      <c r="BTQ26" s="9"/>
      <c r="BTR26" s="10"/>
      <c r="BTS26" s="10"/>
      <c r="BTT26" s="10"/>
      <c r="BTU26" s="10"/>
      <c r="BTV26" s="11"/>
      <c r="BTW26" s="11"/>
      <c r="BTX26" s="12"/>
      <c r="BTY26" s="9"/>
      <c r="BTZ26" s="10"/>
      <c r="BUA26" s="10"/>
      <c r="BUB26" s="10"/>
      <c r="BUC26" s="10"/>
      <c r="BUD26" s="11"/>
      <c r="BUE26" s="11"/>
      <c r="BUF26" s="12"/>
      <c r="BUG26" s="9"/>
      <c r="BUH26" s="10"/>
      <c r="BUI26" s="10"/>
      <c r="BUJ26" s="10"/>
      <c r="BUK26" s="10"/>
      <c r="BUL26" s="11"/>
      <c r="BUM26" s="11"/>
      <c r="BUN26" s="12"/>
      <c r="BUO26" s="9"/>
      <c r="BUP26" s="10"/>
      <c r="BUQ26" s="10"/>
      <c r="BUR26" s="10"/>
      <c r="BUS26" s="10"/>
      <c r="BUT26" s="11"/>
      <c r="BUU26" s="11"/>
      <c r="BUV26" s="12"/>
      <c r="BUW26" s="9"/>
      <c r="BUX26" s="10"/>
      <c r="BUY26" s="10"/>
      <c r="BUZ26" s="10"/>
      <c r="BVA26" s="10"/>
      <c r="BVB26" s="11"/>
      <c r="BVC26" s="11"/>
      <c r="BVD26" s="12"/>
      <c r="BVE26" s="9"/>
      <c r="BVF26" s="10"/>
      <c r="BVG26" s="10"/>
      <c r="BVH26" s="10"/>
      <c r="BVI26" s="10"/>
      <c r="BVJ26" s="11"/>
      <c r="BVK26" s="11"/>
      <c r="BVL26" s="12"/>
      <c r="BVM26" s="9"/>
      <c r="BVN26" s="10"/>
      <c r="BVO26" s="10"/>
      <c r="BVP26" s="10"/>
      <c r="BVQ26" s="10"/>
      <c r="BVR26" s="11"/>
      <c r="BVS26" s="11"/>
      <c r="BVT26" s="12"/>
      <c r="BVU26" s="9"/>
      <c r="BVV26" s="10"/>
      <c r="BVW26" s="10"/>
      <c r="BVX26" s="10"/>
      <c r="BVY26" s="10"/>
      <c r="BVZ26" s="11"/>
      <c r="BWA26" s="11"/>
      <c r="BWB26" s="12"/>
      <c r="BWC26" s="9"/>
      <c r="BWD26" s="10"/>
      <c r="BWE26" s="10"/>
      <c r="BWF26" s="10"/>
      <c r="BWG26" s="10"/>
      <c r="BWH26" s="11"/>
      <c r="BWI26" s="11"/>
      <c r="BWJ26" s="12"/>
      <c r="BWK26" s="9"/>
      <c r="BWL26" s="10"/>
      <c r="BWM26" s="10"/>
      <c r="BWN26" s="10"/>
      <c r="BWO26" s="10"/>
      <c r="BWP26" s="11"/>
      <c r="BWQ26" s="11"/>
      <c r="BWR26" s="12"/>
      <c r="BWS26" s="9"/>
      <c r="BWT26" s="10"/>
      <c r="BWU26" s="10"/>
      <c r="BWV26" s="10"/>
      <c r="BWW26" s="10"/>
      <c r="BWX26" s="11"/>
      <c r="BWY26" s="11"/>
      <c r="BWZ26" s="12"/>
      <c r="BXA26" s="9"/>
      <c r="BXB26" s="10"/>
      <c r="BXC26" s="10"/>
      <c r="BXD26" s="10"/>
      <c r="BXE26" s="10"/>
      <c r="BXF26" s="11"/>
      <c r="BXG26" s="11"/>
      <c r="BXH26" s="12"/>
      <c r="BXI26" s="9"/>
      <c r="BXJ26" s="10"/>
      <c r="BXK26" s="10"/>
      <c r="BXL26" s="10"/>
      <c r="BXM26" s="10"/>
      <c r="BXN26" s="11"/>
      <c r="BXO26" s="11"/>
      <c r="BXP26" s="12"/>
      <c r="BXQ26" s="9"/>
      <c r="BXR26" s="10"/>
      <c r="BXS26" s="10"/>
      <c r="BXT26" s="10"/>
      <c r="BXU26" s="10"/>
      <c r="BXV26" s="11"/>
      <c r="BXW26" s="11"/>
      <c r="BXX26" s="12"/>
      <c r="BXY26" s="9"/>
      <c r="BXZ26" s="10"/>
      <c r="BYA26" s="10"/>
      <c r="BYB26" s="10"/>
      <c r="BYC26" s="10"/>
      <c r="BYD26" s="11"/>
      <c r="BYE26" s="11"/>
      <c r="BYF26" s="12"/>
      <c r="BYG26" s="9"/>
      <c r="BYH26" s="10"/>
      <c r="BYI26" s="10"/>
      <c r="BYJ26" s="10"/>
      <c r="BYK26" s="10"/>
      <c r="BYL26" s="11"/>
      <c r="BYM26" s="11"/>
      <c r="BYN26" s="12"/>
      <c r="BYO26" s="9"/>
      <c r="BYP26" s="10"/>
      <c r="BYQ26" s="10"/>
      <c r="BYR26" s="10"/>
      <c r="BYS26" s="10"/>
      <c r="BYT26" s="11"/>
      <c r="BYU26" s="11"/>
      <c r="BYV26" s="12"/>
      <c r="BYW26" s="9"/>
      <c r="BYX26" s="10"/>
      <c r="BYY26" s="10"/>
      <c r="BYZ26" s="10"/>
      <c r="BZA26" s="10"/>
      <c r="BZB26" s="11"/>
      <c r="BZC26" s="11"/>
      <c r="BZD26" s="12"/>
      <c r="BZE26" s="9"/>
      <c r="BZF26" s="10"/>
      <c r="BZG26" s="10"/>
      <c r="BZH26" s="10"/>
      <c r="BZI26" s="10"/>
      <c r="BZJ26" s="11"/>
      <c r="BZK26" s="11"/>
      <c r="BZL26" s="12"/>
      <c r="BZM26" s="9"/>
      <c r="BZN26" s="10"/>
      <c r="BZO26" s="10"/>
      <c r="BZP26" s="10"/>
      <c r="BZQ26" s="10"/>
      <c r="BZR26" s="11"/>
      <c r="BZS26" s="11"/>
      <c r="BZT26" s="12"/>
      <c r="BZU26" s="9"/>
      <c r="BZV26" s="10"/>
      <c r="BZW26" s="10"/>
      <c r="BZX26" s="10"/>
      <c r="BZY26" s="10"/>
      <c r="BZZ26" s="11"/>
      <c r="CAA26" s="11"/>
      <c r="CAB26" s="12"/>
      <c r="CAC26" s="9"/>
      <c r="CAD26" s="10"/>
      <c r="CAE26" s="10"/>
      <c r="CAF26" s="10"/>
      <c r="CAG26" s="10"/>
      <c r="CAH26" s="11"/>
      <c r="CAI26" s="11"/>
      <c r="CAJ26" s="12"/>
      <c r="CAK26" s="9"/>
      <c r="CAL26" s="10"/>
      <c r="CAM26" s="10"/>
      <c r="CAN26" s="10"/>
      <c r="CAO26" s="10"/>
      <c r="CAP26" s="11"/>
      <c r="CAQ26" s="11"/>
      <c r="CAR26" s="12"/>
      <c r="CAS26" s="9"/>
      <c r="CAT26" s="10"/>
      <c r="CAU26" s="10"/>
      <c r="CAV26" s="10"/>
      <c r="CAW26" s="10"/>
      <c r="CAX26" s="11"/>
      <c r="CAY26" s="11"/>
      <c r="CAZ26" s="12"/>
      <c r="CBA26" s="9"/>
      <c r="CBB26" s="10"/>
      <c r="CBC26" s="10"/>
      <c r="CBD26" s="10"/>
      <c r="CBE26" s="10"/>
      <c r="CBF26" s="11"/>
      <c r="CBG26" s="11"/>
      <c r="CBH26" s="12"/>
      <c r="CBI26" s="9"/>
      <c r="CBJ26" s="10"/>
      <c r="CBK26" s="10"/>
      <c r="CBL26" s="10"/>
      <c r="CBM26" s="10"/>
      <c r="CBN26" s="11"/>
      <c r="CBO26" s="11"/>
      <c r="CBP26" s="12"/>
      <c r="CBQ26" s="9"/>
      <c r="CBR26" s="10"/>
      <c r="CBS26" s="10"/>
      <c r="CBT26" s="10"/>
      <c r="CBU26" s="10"/>
      <c r="CBV26" s="11"/>
      <c r="CBW26" s="11"/>
      <c r="CBX26" s="12"/>
      <c r="CBY26" s="9"/>
      <c r="CBZ26" s="10"/>
      <c r="CCA26" s="10"/>
      <c r="CCB26" s="10"/>
      <c r="CCC26" s="10"/>
      <c r="CCD26" s="11"/>
      <c r="CCE26" s="11"/>
      <c r="CCF26" s="12"/>
      <c r="CCG26" s="9"/>
      <c r="CCH26" s="10"/>
      <c r="CCI26" s="10"/>
      <c r="CCJ26" s="10"/>
      <c r="CCK26" s="10"/>
      <c r="CCL26" s="11"/>
      <c r="CCM26" s="11"/>
      <c r="CCN26" s="12"/>
      <c r="CCO26" s="9"/>
      <c r="CCP26" s="10"/>
      <c r="CCQ26" s="10"/>
      <c r="CCR26" s="10"/>
      <c r="CCS26" s="10"/>
      <c r="CCT26" s="11"/>
      <c r="CCU26" s="11"/>
      <c r="CCV26" s="12"/>
      <c r="CCW26" s="9"/>
      <c r="CCX26" s="10"/>
      <c r="CCY26" s="10"/>
      <c r="CCZ26" s="10"/>
      <c r="CDA26" s="10"/>
      <c r="CDB26" s="11"/>
      <c r="CDC26" s="11"/>
      <c r="CDD26" s="12"/>
      <c r="CDE26" s="9"/>
      <c r="CDF26" s="10"/>
      <c r="CDG26" s="10"/>
      <c r="CDH26" s="10"/>
      <c r="CDI26" s="10"/>
      <c r="CDJ26" s="11"/>
      <c r="CDK26" s="11"/>
      <c r="CDL26" s="12"/>
      <c r="CDM26" s="9"/>
      <c r="CDN26" s="10"/>
      <c r="CDO26" s="10"/>
      <c r="CDP26" s="10"/>
      <c r="CDQ26" s="10"/>
      <c r="CDR26" s="11"/>
      <c r="CDS26" s="11"/>
      <c r="CDT26" s="12"/>
      <c r="CDU26" s="9"/>
      <c r="CDV26" s="10"/>
      <c r="CDW26" s="10"/>
      <c r="CDX26" s="10"/>
      <c r="CDY26" s="10"/>
      <c r="CDZ26" s="11"/>
      <c r="CEA26" s="11"/>
      <c r="CEB26" s="12"/>
      <c r="CEC26" s="9"/>
      <c r="CED26" s="10"/>
      <c r="CEE26" s="10"/>
      <c r="CEF26" s="10"/>
      <c r="CEG26" s="10"/>
      <c r="CEH26" s="11"/>
      <c r="CEI26" s="11"/>
      <c r="CEJ26" s="12"/>
      <c r="CEK26" s="9"/>
      <c r="CEL26" s="10"/>
      <c r="CEM26" s="10"/>
      <c r="CEN26" s="10"/>
      <c r="CEO26" s="10"/>
      <c r="CEP26" s="11"/>
      <c r="CEQ26" s="11"/>
      <c r="CER26" s="12"/>
      <c r="CES26" s="9"/>
      <c r="CET26" s="10"/>
      <c r="CEU26" s="10"/>
      <c r="CEV26" s="10"/>
      <c r="CEW26" s="10"/>
      <c r="CEX26" s="11"/>
      <c r="CEY26" s="11"/>
      <c r="CEZ26" s="12"/>
      <c r="CFA26" s="9"/>
      <c r="CFB26" s="10"/>
      <c r="CFC26" s="10"/>
      <c r="CFD26" s="10"/>
      <c r="CFE26" s="10"/>
      <c r="CFF26" s="11"/>
      <c r="CFG26" s="11"/>
      <c r="CFH26" s="12"/>
      <c r="CFI26" s="9"/>
      <c r="CFJ26" s="10"/>
      <c r="CFK26" s="10"/>
      <c r="CFL26" s="10"/>
      <c r="CFM26" s="10"/>
      <c r="CFN26" s="11"/>
      <c r="CFO26" s="11"/>
      <c r="CFP26" s="12"/>
      <c r="CFQ26" s="9"/>
      <c r="CFR26" s="10"/>
      <c r="CFS26" s="10"/>
      <c r="CFT26" s="10"/>
      <c r="CFU26" s="10"/>
      <c r="CFV26" s="11"/>
      <c r="CFW26" s="11"/>
      <c r="CFX26" s="12"/>
      <c r="CFY26" s="9"/>
      <c r="CFZ26" s="10"/>
      <c r="CGA26" s="10"/>
      <c r="CGB26" s="10"/>
      <c r="CGC26" s="10"/>
      <c r="CGD26" s="11"/>
      <c r="CGE26" s="11"/>
      <c r="CGF26" s="12"/>
      <c r="CGG26" s="9"/>
      <c r="CGH26" s="10"/>
      <c r="CGI26" s="10"/>
      <c r="CGJ26" s="10"/>
      <c r="CGK26" s="10"/>
      <c r="CGL26" s="11"/>
      <c r="CGM26" s="11"/>
      <c r="CGN26" s="12"/>
      <c r="CGO26" s="9"/>
      <c r="CGP26" s="10"/>
      <c r="CGQ26" s="10"/>
      <c r="CGR26" s="10"/>
      <c r="CGS26" s="10"/>
      <c r="CGT26" s="11"/>
      <c r="CGU26" s="11"/>
      <c r="CGV26" s="12"/>
      <c r="CGW26" s="9"/>
      <c r="CGX26" s="10"/>
      <c r="CGY26" s="10"/>
      <c r="CGZ26" s="10"/>
      <c r="CHA26" s="10"/>
      <c r="CHB26" s="11"/>
      <c r="CHC26" s="11"/>
      <c r="CHD26" s="12"/>
      <c r="CHE26" s="9"/>
      <c r="CHF26" s="10"/>
      <c r="CHG26" s="10"/>
      <c r="CHH26" s="10"/>
      <c r="CHI26" s="10"/>
      <c r="CHJ26" s="11"/>
      <c r="CHK26" s="11"/>
      <c r="CHL26" s="12"/>
      <c r="CHM26" s="9"/>
      <c r="CHN26" s="10"/>
      <c r="CHO26" s="10"/>
      <c r="CHP26" s="10"/>
      <c r="CHQ26" s="10"/>
      <c r="CHR26" s="11"/>
      <c r="CHS26" s="11"/>
      <c r="CHT26" s="12"/>
      <c r="CHU26" s="9"/>
      <c r="CHV26" s="10"/>
      <c r="CHW26" s="10"/>
      <c r="CHX26" s="10"/>
      <c r="CHY26" s="10"/>
      <c r="CHZ26" s="11"/>
      <c r="CIA26" s="11"/>
      <c r="CIB26" s="12"/>
      <c r="CIC26" s="9"/>
      <c r="CID26" s="10"/>
      <c r="CIE26" s="10"/>
      <c r="CIF26" s="10"/>
      <c r="CIG26" s="10"/>
      <c r="CIH26" s="11"/>
      <c r="CII26" s="11"/>
      <c r="CIJ26" s="12"/>
      <c r="CIK26" s="9"/>
      <c r="CIL26" s="10"/>
      <c r="CIM26" s="10"/>
      <c r="CIN26" s="10"/>
      <c r="CIO26" s="10"/>
      <c r="CIP26" s="11"/>
      <c r="CIQ26" s="11"/>
      <c r="CIR26" s="12"/>
      <c r="CIS26" s="9"/>
      <c r="CIT26" s="10"/>
      <c r="CIU26" s="10"/>
      <c r="CIV26" s="10"/>
      <c r="CIW26" s="10"/>
      <c r="CIX26" s="11"/>
      <c r="CIY26" s="11"/>
      <c r="CIZ26" s="12"/>
      <c r="CJA26" s="9"/>
      <c r="CJB26" s="10"/>
      <c r="CJC26" s="10"/>
      <c r="CJD26" s="10"/>
      <c r="CJE26" s="10"/>
      <c r="CJF26" s="11"/>
      <c r="CJG26" s="11"/>
      <c r="CJH26" s="12"/>
      <c r="CJI26" s="9"/>
      <c r="CJJ26" s="10"/>
      <c r="CJK26" s="10"/>
      <c r="CJL26" s="10"/>
      <c r="CJM26" s="10"/>
      <c r="CJN26" s="11"/>
      <c r="CJO26" s="11"/>
      <c r="CJP26" s="12"/>
      <c r="CJQ26" s="9"/>
      <c r="CJR26" s="10"/>
      <c r="CJS26" s="10"/>
      <c r="CJT26" s="10"/>
      <c r="CJU26" s="10"/>
      <c r="CJV26" s="11"/>
      <c r="CJW26" s="11"/>
      <c r="CJX26" s="12"/>
      <c r="CJY26" s="9"/>
      <c r="CJZ26" s="10"/>
      <c r="CKA26" s="10"/>
      <c r="CKB26" s="10"/>
      <c r="CKC26" s="10"/>
      <c r="CKD26" s="11"/>
      <c r="CKE26" s="11"/>
      <c r="CKF26" s="12"/>
      <c r="CKG26" s="9"/>
      <c r="CKH26" s="10"/>
      <c r="CKI26" s="10"/>
      <c r="CKJ26" s="10"/>
      <c r="CKK26" s="10"/>
      <c r="CKL26" s="11"/>
      <c r="CKM26" s="11"/>
      <c r="CKN26" s="12"/>
      <c r="CKO26" s="9"/>
      <c r="CKP26" s="10"/>
      <c r="CKQ26" s="10"/>
      <c r="CKR26" s="10"/>
      <c r="CKS26" s="10"/>
      <c r="CKT26" s="11"/>
      <c r="CKU26" s="11"/>
      <c r="CKV26" s="12"/>
      <c r="CKW26" s="9"/>
      <c r="CKX26" s="10"/>
      <c r="CKY26" s="10"/>
      <c r="CKZ26" s="10"/>
      <c r="CLA26" s="10"/>
      <c r="CLB26" s="11"/>
      <c r="CLC26" s="11"/>
      <c r="CLD26" s="12"/>
      <c r="CLE26" s="9"/>
      <c r="CLF26" s="10"/>
      <c r="CLG26" s="10"/>
      <c r="CLH26" s="10"/>
      <c r="CLI26" s="10"/>
      <c r="CLJ26" s="11"/>
      <c r="CLK26" s="11"/>
      <c r="CLL26" s="12"/>
      <c r="CLM26" s="9"/>
      <c r="CLN26" s="10"/>
      <c r="CLO26" s="10"/>
      <c r="CLP26" s="10"/>
      <c r="CLQ26" s="10"/>
      <c r="CLR26" s="11"/>
      <c r="CLS26" s="11"/>
      <c r="CLT26" s="12"/>
      <c r="CLU26" s="9"/>
      <c r="CLV26" s="10"/>
      <c r="CLW26" s="10"/>
      <c r="CLX26" s="10"/>
      <c r="CLY26" s="10"/>
      <c r="CLZ26" s="11"/>
      <c r="CMA26" s="11"/>
      <c r="CMB26" s="12"/>
      <c r="CMC26" s="9"/>
      <c r="CMD26" s="10"/>
      <c r="CME26" s="10"/>
      <c r="CMF26" s="10"/>
      <c r="CMG26" s="10"/>
      <c r="CMH26" s="11"/>
      <c r="CMI26" s="11"/>
      <c r="CMJ26" s="12"/>
      <c r="CMK26" s="9"/>
      <c r="CML26" s="10"/>
      <c r="CMM26" s="10"/>
      <c r="CMN26" s="10"/>
      <c r="CMO26" s="10"/>
      <c r="CMP26" s="11"/>
      <c r="CMQ26" s="11"/>
      <c r="CMR26" s="12"/>
      <c r="CMS26" s="9"/>
      <c r="CMT26" s="10"/>
      <c r="CMU26" s="10"/>
      <c r="CMV26" s="10"/>
      <c r="CMW26" s="10"/>
      <c r="CMX26" s="11"/>
      <c r="CMY26" s="11"/>
      <c r="CMZ26" s="12"/>
      <c r="CNA26" s="9"/>
      <c r="CNB26" s="10"/>
      <c r="CNC26" s="10"/>
      <c r="CND26" s="10"/>
      <c r="CNE26" s="10"/>
      <c r="CNF26" s="11"/>
      <c r="CNG26" s="11"/>
      <c r="CNH26" s="12"/>
      <c r="CNI26" s="9"/>
      <c r="CNJ26" s="10"/>
      <c r="CNK26" s="10"/>
      <c r="CNL26" s="10"/>
      <c r="CNM26" s="10"/>
      <c r="CNN26" s="11"/>
      <c r="CNO26" s="11"/>
      <c r="CNP26" s="12"/>
      <c r="CNQ26" s="9"/>
      <c r="CNR26" s="10"/>
      <c r="CNS26" s="10"/>
      <c r="CNT26" s="10"/>
      <c r="CNU26" s="10"/>
      <c r="CNV26" s="11"/>
      <c r="CNW26" s="11"/>
      <c r="CNX26" s="12"/>
      <c r="CNY26" s="9"/>
      <c r="CNZ26" s="10"/>
      <c r="COA26" s="10"/>
      <c r="COB26" s="10"/>
      <c r="COC26" s="10"/>
      <c r="COD26" s="11"/>
      <c r="COE26" s="11"/>
      <c r="COF26" s="12"/>
      <c r="COG26" s="9"/>
      <c r="COH26" s="10"/>
      <c r="COI26" s="10"/>
      <c r="COJ26" s="10"/>
      <c r="COK26" s="10"/>
      <c r="COL26" s="11"/>
      <c r="COM26" s="11"/>
      <c r="CON26" s="12"/>
      <c r="COO26" s="9"/>
      <c r="COP26" s="10"/>
      <c r="COQ26" s="10"/>
      <c r="COR26" s="10"/>
      <c r="COS26" s="10"/>
      <c r="COT26" s="11"/>
      <c r="COU26" s="11"/>
      <c r="COV26" s="12"/>
      <c r="COW26" s="9"/>
      <c r="COX26" s="10"/>
      <c r="COY26" s="10"/>
      <c r="COZ26" s="10"/>
      <c r="CPA26" s="10"/>
      <c r="CPB26" s="11"/>
      <c r="CPC26" s="11"/>
      <c r="CPD26" s="12"/>
      <c r="CPE26" s="9"/>
      <c r="CPF26" s="10"/>
      <c r="CPG26" s="10"/>
      <c r="CPH26" s="10"/>
      <c r="CPI26" s="10"/>
      <c r="CPJ26" s="11"/>
      <c r="CPK26" s="11"/>
      <c r="CPL26" s="12"/>
      <c r="CPM26" s="9"/>
      <c r="CPN26" s="10"/>
      <c r="CPO26" s="10"/>
      <c r="CPP26" s="10"/>
      <c r="CPQ26" s="10"/>
      <c r="CPR26" s="11"/>
      <c r="CPS26" s="11"/>
      <c r="CPT26" s="12"/>
      <c r="CPU26" s="9"/>
      <c r="CPV26" s="10"/>
      <c r="CPW26" s="10"/>
      <c r="CPX26" s="10"/>
      <c r="CPY26" s="10"/>
      <c r="CPZ26" s="11"/>
      <c r="CQA26" s="11"/>
      <c r="CQB26" s="12"/>
      <c r="CQC26" s="9"/>
      <c r="CQD26" s="10"/>
      <c r="CQE26" s="10"/>
      <c r="CQF26" s="10"/>
      <c r="CQG26" s="10"/>
      <c r="CQH26" s="11"/>
      <c r="CQI26" s="11"/>
      <c r="CQJ26" s="12"/>
      <c r="CQK26" s="9"/>
      <c r="CQL26" s="10"/>
      <c r="CQM26" s="10"/>
      <c r="CQN26" s="10"/>
      <c r="CQO26" s="10"/>
      <c r="CQP26" s="11"/>
      <c r="CQQ26" s="11"/>
      <c r="CQR26" s="12"/>
      <c r="CQS26" s="9"/>
      <c r="CQT26" s="10"/>
      <c r="CQU26" s="10"/>
      <c r="CQV26" s="10"/>
      <c r="CQW26" s="10"/>
      <c r="CQX26" s="11"/>
      <c r="CQY26" s="11"/>
      <c r="CQZ26" s="12"/>
      <c r="CRA26" s="9"/>
      <c r="CRB26" s="10"/>
      <c r="CRC26" s="10"/>
      <c r="CRD26" s="10"/>
      <c r="CRE26" s="10"/>
      <c r="CRF26" s="11"/>
      <c r="CRG26" s="11"/>
      <c r="CRH26" s="12"/>
      <c r="CRI26" s="9"/>
      <c r="CRJ26" s="10"/>
      <c r="CRK26" s="10"/>
      <c r="CRL26" s="10"/>
      <c r="CRM26" s="10"/>
      <c r="CRN26" s="11"/>
      <c r="CRO26" s="11"/>
      <c r="CRP26" s="12"/>
      <c r="CRQ26" s="9"/>
      <c r="CRR26" s="10"/>
      <c r="CRS26" s="10"/>
      <c r="CRT26" s="10"/>
      <c r="CRU26" s="10"/>
      <c r="CRV26" s="11"/>
      <c r="CRW26" s="11"/>
      <c r="CRX26" s="12"/>
      <c r="CRY26" s="9"/>
      <c r="CRZ26" s="10"/>
      <c r="CSA26" s="10"/>
      <c r="CSB26" s="10"/>
      <c r="CSC26" s="10"/>
      <c r="CSD26" s="11"/>
      <c r="CSE26" s="11"/>
      <c r="CSF26" s="12"/>
      <c r="CSG26" s="9"/>
      <c r="CSH26" s="10"/>
      <c r="CSI26" s="10"/>
      <c r="CSJ26" s="10"/>
      <c r="CSK26" s="10"/>
      <c r="CSL26" s="11"/>
      <c r="CSM26" s="11"/>
      <c r="CSN26" s="12"/>
      <c r="CSO26" s="9"/>
      <c r="CSP26" s="10"/>
      <c r="CSQ26" s="10"/>
      <c r="CSR26" s="10"/>
      <c r="CSS26" s="10"/>
      <c r="CST26" s="11"/>
      <c r="CSU26" s="11"/>
      <c r="CSV26" s="12"/>
      <c r="CSW26" s="9"/>
      <c r="CSX26" s="10"/>
      <c r="CSY26" s="10"/>
      <c r="CSZ26" s="10"/>
      <c r="CTA26" s="10"/>
      <c r="CTB26" s="11"/>
      <c r="CTC26" s="11"/>
      <c r="CTD26" s="12"/>
      <c r="CTE26" s="9"/>
      <c r="CTF26" s="10"/>
      <c r="CTG26" s="10"/>
      <c r="CTH26" s="10"/>
      <c r="CTI26" s="10"/>
      <c r="CTJ26" s="11"/>
      <c r="CTK26" s="11"/>
      <c r="CTL26" s="12"/>
      <c r="CTM26" s="9"/>
      <c r="CTN26" s="10"/>
      <c r="CTO26" s="10"/>
      <c r="CTP26" s="10"/>
      <c r="CTQ26" s="10"/>
      <c r="CTR26" s="11"/>
      <c r="CTS26" s="11"/>
      <c r="CTT26" s="12"/>
      <c r="CTU26" s="9"/>
      <c r="CTV26" s="10"/>
      <c r="CTW26" s="10"/>
      <c r="CTX26" s="10"/>
      <c r="CTY26" s="10"/>
      <c r="CTZ26" s="11"/>
      <c r="CUA26" s="11"/>
      <c r="CUB26" s="12"/>
      <c r="CUC26" s="9"/>
      <c r="CUD26" s="10"/>
      <c r="CUE26" s="10"/>
      <c r="CUF26" s="10"/>
      <c r="CUG26" s="10"/>
      <c r="CUH26" s="11"/>
      <c r="CUI26" s="11"/>
      <c r="CUJ26" s="12"/>
      <c r="CUK26" s="9"/>
      <c r="CUL26" s="10"/>
      <c r="CUM26" s="10"/>
      <c r="CUN26" s="10"/>
      <c r="CUO26" s="10"/>
      <c r="CUP26" s="11"/>
      <c r="CUQ26" s="11"/>
      <c r="CUR26" s="12"/>
      <c r="CUS26" s="9"/>
      <c r="CUT26" s="10"/>
      <c r="CUU26" s="10"/>
      <c r="CUV26" s="10"/>
      <c r="CUW26" s="10"/>
      <c r="CUX26" s="11"/>
      <c r="CUY26" s="11"/>
      <c r="CUZ26" s="12"/>
      <c r="CVA26" s="9"/>
      <c r="CVB26" s="10"/>
      <c r="CVC26" s="10"/>
      <c r="CVD26" s="10"/>
      <c r="CVE26" s="10"/>
      <c r="CVF26" s="11"/>
      <c r="CVG26" s="11"/>
      <c r="CVH26" s="12"/>
      <c r="CVI26" s="9"/>
      <c r="CVJ26" s="10"/>
      <c r="CVK26" s="10"/>
      <c r="CVL26" s="10"/>
      <c r="CVM26" s="10"/>
      <c r="CVN26" s="11"/>
      <c r="CVO26" s="11"/>
      <c r="CVP26" s="12"/>
      <c r="CVQ26" s="9"/>
      <c r="CVR26" s="10"/>
      <c r="CVS26" s="10"/>
      <c r="CVT26" s="10"/>
      <c r="CVU26" s="10"/>
      <c r="CVV26" s="11"/>
      <c r="CVW26" s="11"/>
      <c r="CVX26" s="12"/>
      <c r="CVY26" s="9"/>
      <c r="CVZ26" s="10"/>
      <c r="CWA26" s="10"/>
      <c r="CWB26" s="10"/>
      <c r="CWC26" s="10"/>
      <c r="CWD26" s="11"/>
      <c r="CWE26" s="11"/>
      <c r="CWF26" s="12"/>
      <c r="CWG26" s="9"/>
      <c r="CWH26" s="10"/>
      <c r="CWI26" s="10"/>
      <c r="CWJ26" s="10"/>
      <c r="CWK26" s="10"/>
      <c r="CWL26" s="11"/>
      <c r="CWM26" s="11"/>
      <c r="CWN26" s="12"/>
      <c r="CWO26" s="9"/>
      <c r="CWP26" s="10"/>
      <c r="CWQ26" s="10"/>
      <c r="CWR26" s="10"/>
      <c r="CWS26" s="10"/>
      <c r="CWT26" s="11"/>
      <c r="CWU26" s="11"/>
      <c r="CWV26" s="12"/>
      <c r="CWW26" s="9"/>
      <c r="CWX26" s="10"/>
      <c r="CWY26" s="10"/>
      <c r="CWZ26" s="10"/>
      <c r="CXA26" s="10"/>
      <c r="CXB26" s="11"/>
      <c r="CXC26" s="11"/>
      <c r="CXD26" s="12"/>
      <c r="CXE26" s="9"/>
      <c r="CXF26" s="10"/>
      <c r="CXG26" s="10"/>
      <c r="CXH26" s="10"/>
      <c r="CXI26" s="10"/>
      <c r="CXJ26" s="11"/>
      <c r="CXK26" s="11"/>
      <c r="CXL26" s="12"/>
      <c r="CXM26" s="9"/>
      <c r="CXN26" s="10"/>
      <c r="CXO26" s="10"/>
      <c r="CXP26" s="10"/>
      <c r="CXQ26" s="10"/>
      <c r="CXR26" s="11"/>
      <c r="CXS26" s="11"/>
      <c r="CXT26" s="12"/>
      <c r="CXU26" s="9"/>
      <c r="CXV26" s="10"/>
      <c r="CXW26" s="10"/>
      <c r="CXX26" s="10"/>
      <c r="CXY26" s="10"/>
      <c r="CXZ26" s="11"/>
      <c r="CYA26" s="11"/>
      <c r="CYB26" s="12"/>
      <c r="CYC26" s="9"/>
      <c r="CYD26" s="10"/>
      <c r="CYE26" s="10"/>
      <c r="CYF26" s="10"/>
      <c r="CYG26" s="10"/>
      <c r="CYH26" s="11"/>
      <c r="CYI26" s="11"/>
      <c r="CYJ26" s="12"/>
      <c r="CYK26" s="9"/>
      <c r="CYL26" s="10"/>
      <c r="CYM26" s="10"/>
      <c r="CYN26" s="10"/>
      <c r="CYO26" s="10"/>
      <c r="CYP26" s="11"/>
      <c r="CYQ26" s="11"/>
      <c r="CYR26" s="12"/>
      <c r="CYS26" s="9"/>
      <c r="CYT26" s="10"/>
      <c r="CYU26" s="10"/>
      <c r="CYV26" s="10"/>
      <c r="CYW26" s="10"/>
      <c r="CYX26" s="11"/>
      <c r="CYY26" s="11"/>
      <c r="CYZ26" s="12"/>
      <c r="CZA26" s="9"/>
      <c r="CZB26" s="10"/>
      <c r="CZC26" s="10"/>
      <c r="CZD26" s="10"/>
      <c r="CZE26" s="10"/>
      <c r="CZF26" s="11"/>
      <c r="CZG26" s="11"/>
      <c r="CZH26" s="12"/>
      <c r="CZI26" s="9"/>
      <c r="CZJ26" s="10"/>
      <c r="CZK26" s="10"/>
      <c r="CZL26" s="10"/>
      <c r="CZM26" s="10"/>
      <c r="CZN26" s="11"/>
      <c r="CZO26" s="11"/>
      <c r="CZP26" s="12"/>
      <c r="CZQ26" s="9"/>
      <c r="CZR26" s="10"/>
      <c r="CZS26" s="10"/>
      <c r="CZT26" s="10"/>
      <c r="CZU26" s="10"/>
      <c r="CZV26" s="11"/>
      <c r="CZW26" s="11"/>
      <c r="CZX26" s="12"/>
      <c r="CZY26" s="9"/>
      <c r="CZZ26" s="10"/>
      <c r="DAA26" s="10"/>
      <c r="DAB26" s="10"/>
      <c r="DAC26" s="10"/>
      <c r="DAD26" s="11"/>
      <c r="DAE26" s="11"/>
      <c r="DAF26" s="12"/>
      <c r="DAG26" s="9"/>
      <c r="DAH26" s="10"/>
      <c r="DAI26" s="10"/>
      <c r="DAJ26" s="10"/>
      <c r="DAK26" s="10"/>
      <c r="DAL26" s="11"/>
      <c r="DAM26" s="11"/>
      <c r="DAN26" s="12"/>
      <c r="DAO26" s="9"/>
      <c r="DAP26" s="10"/>
      <c r="DAQ26" s="10"/>
      <c r="DAR26" s="10"/>
      <c r="DAS26" s="10"/>
      <c r="DAT26" s="11"/>
      <c r="DAU26" s="11"/>
      <c r="DAV26" s="12"/>
      <c r="DAW26" s="9"/>
      <c r="DAX26" s="10"/>
      <c r="DAY26" s="10"/>
      <c r="DAZ26" s="10"/>
      <c r="DBA26" s="10"/>
      <c r="DBB26" s="11"/>
      <c r="DBC26" s="11"/>
      <c r="DBD26" s="12"/>
      <c r="DBE26" s="9"/>
      <c r="DBF26" s="10"/>
      <c r="DBG26" s="10"/>
      <c r="DBH26" s="10"/>
      <c r="DBI26" s="10"/>
      <c r="DBJ26" s="11"/>
      <c r="DBK26" s="11"/>
      <c r="DBL26" s="12"/>
      <c r="DBM26" s="9"/>
      <c r="DBN26" s="10"/>
      <c r="DBO26" s="10"/>
      <c r="DBP26" s="10"/>
      <c r="DBQ26" s="10"/>
      <c r="DBR26" s="11"/>
      <c r="DBS26" s="11"/>
      <c r="DBT26" s="12"/>
      <c r="DBU26" s="9"/>
      <c r="DBV26" s="10"/>
      <c r="DBW26" s="10"/>
      <c r="DBX26" s="10"/>
      <c r="DBY26" s="10"/>
      <c r="DBZ26" s="11"/>
      <c r="DCA26" s="11"/>
      <c r="DCB26" s="12"/>
      <c r="DCC26" s="9"/>
      <c r="DCD26" s="10"/>
      <c r="DCE26" s="10"/>
      <c r="DCF26" s="10"/>
      <c r="DCG26" s="10"/>
      <c r="DCH26" s="11"/>
      <c r="DCI26" s="11"/>
      <c r="DCJ26" s="12"/>
      <c r="DCK26" s="9"/>
      <c r="DCL26" s="10"/>
      <c r="DCM26" s="10"/>
      <c r="DCN26" s="10"/>
      <c r="DCO26" s="10"/>
      <c r="DCP26" s="11"/>
      <c r="DCQ26" s="11"/>
      <c r="DCR26" s="12"/>
      <c r="DCS26" s="9"/>
      <c r="DCT26" s="10"/>
      <c r="DCU26" s="10"/>
      <c r="DCV26" s="10"/>
      <c r="DCW26" s="10"/>
      <c r="DCX26" s="11"/>
      <c r="DCY26" s="11"/>
      <c r="DCZ26" s="12"/>
      <c r="DDA26" s="9"/>
      <c r="DDB26" s="10"/>
      <c r="DDC26" s="10"/>
      <c r="DDD26" s="10"/>
      <c r="DDE26" s="10"/>
      <c r="DDF26" s="11"/>
      <c r="DDG26" s="11"/>
      <c r="DDH26" s="12"/>
      <c r="DDI26" s="9"/>
      <c r="DDJ26" s="10"/>
      <c r="DDK26" s="10"/>
      <c r="DDL26" s="10"/>
      <c r="DDM26" s="10"/>
      <c r="DDN26" s="11"/>
      <c r="DDO26" s="11"/>
      <c r="DDP26" s="12"/>
      <c r="DDQ26" s="9"/>
      <c r="DDR26" s="10"/>
      <c r="DDS26" s="10"/>
      <c r="DDT26" s="10"/>
      <c r="DDU26" s="10"/>
      <c r="DDV26" s="11"/>
      <c r="DDW26" s="11"/>
      <c r="DDX26" s="12"/>
      <c r="DDY26" s="9"/>
      <c r="DDZ26" s="10"/>
      <c r="DEA26" s="10"/>
      <c r="DEB26" s="10"/>
      <c r="DEC26" s="10"/>
      <c r="DED26" s="11"/>
      <c r="DEE26" s="11"/>
      <c r="DEF26" s="12"/>
      <c r="DEG26" s="9"/>
      <c r="DEH26" s="10"/>
      <c r="DEI26" s="10"/>
      <c r="DEJ26" s="10"/>
      <c r="DEK26" s="10"/>
      <c r="DEL26" s="11"/>
      <c r="DEM26" s="11"/>
      <c r="DEN26" s="12"/>
      <c r="DEO26" s="9"/>
      <c r="DEP26" s="10"/>
      <c r="DEQ26" s="10"/>
      <c r="DER26" s="10"/>
      <c r="DES26" s="10"/>
      <c r="DET26" s="11"/>
      <c r="DEU26" s="11"/>
      <c r="DEV26" s="12"/>
      <c r="DEW26" s="9"/>
      <c r="DEX26" s="10"/>
      <c r="DEY26" s="10"/>
      <c r="DEZ26" s="10"/>
      <c r="DFA26" s="10"/>
      <c r="DFB26" s="11"/>
      <c r="DFC26" s="11"/>
      <c r="DFD26" s="12"/>
      <c r="DFE26" s="9"/>
      <c r="DFF26" s="10"/>
      <c r="DFG26" s="10"/>
      <c r="DFH26" s="10"/>
      <c r="DFI26" s="10"/>
      <c r="DFJ26" s="11"/>
      <c r="DFK26" s="11"/>
      <c r="DFL26" s="12"/>
      <c r="DFM26" s="9"/>
      <c r="DFN26" s="10"/>
      <c r="DFO26" s="10"/>
      <c r="DFP26" s="10"/>
      <c r="DFQ26" s="10"/>
      <c r="DFR26" s="11"/>
      <c r="DFS26" s="11"/>
      <c r="DFT26" s="12"/>
      <c r="DFU26" s="9"/>
      <c r="DFV26" s="10"/>
      <c r="DFW26" s="10"/>
      <c r="DFX26" s="10"/>
      <c r="DFY26" s="10"/>
      <c r="DFZ26" s="11"/>
      <c r="DGA26" s="11"/>
      <c r="DGB26" s="12"/>
      <c r="DGC26" s="9"/>
      <c r="DGD26" s="10"/>
      <c r="DGE26" s="10"/>
      <c r="DGF26" s="10"/>
      <c r="DGG26" s="10"/>
      <c r="DGH26" s="11"/>
      <c r="DGI26" s="11"/>
      <c r="DGJ26" s="12"/>
      <c r="DGK26" s="9"/>
      <c r="DGL26" s="10"/>
      <c r="DGM26" s="10"/>
      <c r="DGN26" s="10"/>
      <c r="DGO26" s="10"/>
      <c r="DGP26" s="11"/>
      <c r="DGQ26" s="11"/>
      <c r="DGR26" s="12"/>
      <c r="DGS26" s="9"/>
      <c r="DGT26" s="10"/>
      <c r="DGU26" s="10"/>
      <c r="DGV26" s="10"/>
      <c r="DGW26" s="10"/>
      <c r="DGX26" s="11"/>
      <c r="DGY26" s="11"/>
      <c r="DGZ26" s="12"/>
      <c r="DHA26" s="9"/>
      <c r="DHB26" s="10"/>
      <c r="DHC26" s="10"/>
      <c r="DHD26" s="10"/>
      <c r="DHE26" s="10"/>
      <c r="DHF26" s="11"/>
      <c r="DHG26" s="11"/>
      <c r="DHH26" s="12"/>
      <c r="DHI26" s="9"/>
      <c r="DHJ26" s="10"/>
      <c r="DHK26" s="10"/>
      <c r="DHL26" s="10"/>
      <c r="DHM26" s="10"/>
      <c r="DHN26" s="11"/>
      <c r="DHO26" s="11"/>
      <c r="DHP26" s="12"/>
      <c r="DHQ26" s="9"/>
      <c r="DHR26" s="10"/>
      <c r="DHS26" s="10"/>
      <c r="DHT26" s="10"/>
      <c r="DHU26" s="10"/>
      <c r="DHV26" s="11"/>
      <c r="DHW26" s="11"/>
      <c r="DHX26" s="12"/>
      <c r="DHY26" s="9"/>
      <c r="DHZ26" s="10"/>
      <c r="DIA26" s="10"/>
      <c r="DIB26" s="10"/>
      <c r="DIC26" s="10"/>
      <c r="DID26" s="11"/>
      <c r="DIE26" s="11"/>
      <c r="DIF26" s="12"/>
      <c r="DIG26" s="9"/>
      <c r="DIH26" s="10"/>
      <c r="DII26" s="10"/>
      <c r="DIJ26" s="10"/>
      <c r="DIK26" s="10"/>
      <c r="DIL26" s="11"/>
      <c r="DIM26" s="11"/>
      <c r="DIN26" s="12"/>
      <c r="DIO26" s="9"/>
      <c r="DIP26" s="10"/>
      <c r="DIQ26" s="10"/>
      <c r="DIR26" s="10"/>
      <c r="DIS26" s="10"/>
      <c r="DIT26" s="11"/>
      <c r="DIU26" s="11"/>
      <c r="DIV26" s="12"/>
      <c r="DIW26" s="9"/>
      <c r="DIX26" s="10"/>
      <c r="DIY26" s="10"/>
      <c r="DIZ26" s="10"/>
      <c r="DJA26" s="10"/>
      <c r="DJB26" s="11"/>
      <c r="DJC26" s="11"/>
      <c r="DJD26" s="12"/>
      <c r="DJE26" s="9"/>
      <c r="DJF26" s="10"/>
      <c r="DJG26" s="10"/>
      <c r="DJH26" s="10"/>
      <c r="DJI26" s="10"/>
      <c r="DJJ26" s="11"/>
      <c r="DJK26" s="11"/>
      <c r="DJL26" s="12"/>
      <c r="DJM26" s="9"/>
      <c r="DJN26" s="10"/>
      <c r="DJO26" s="10"/>
      <c r="DJP26" s="10"/>
      <c r="DJQ26" s="10"/>
      <c r="DJR26" s="11"/>
      <c r="DJS26" s="11"/>
      <c r="DJT26" s="12"/>
      <c r="DJU26" s="9"/>
      <c r="DJV26" s="10"/>
      <c r="DJW26" s="10"/>
      <c r="DJX26" s="10"/>
      <c r="DJY26" s="10"/>
      <c r="DJZ26" s="11"/>
      <c r="DKA26" s="11"/>
      <c r="DKB26" s="12"/>
      <c r="DKC26" s="9"/>
      <c r="DKD26" s="10"/>
      <c r="DKE26" s="10"/>
      <c r="DKF26" s="10"/>
      <c r="DKG26" s="10"/>
      <c r="DKH26" s="11"/>
      <c r="DKI26" s="11"/>
      <c r="DKJ26" s="12"/>
      <c r="DKK26" s="9"/>
      <c r="DKL26" s="10"/>
      <c r="DKM26" s="10"/>
      <c r="DKN26" s="10"/>
      <c r="DKO26" s="10"/>
      <c r="DKP26" s="11"/>
      <c r="DKQ26" s="11"/>
      <c r="DKR26" s="12"/>
      <c r="DKS26" s="9"/>
      <c r="DKT26" s="10"/>
      <c r="DKU26" s="10"/>
      <c r="DKV26" s="10"/>
      <c r="DKW26" s="10"/>
      <c r="DKX26" s="11"/>
      <c r="DKY26" s="11"/>
      <c r="DKZ26" s="12"/>
      <c r="DLA26" s="9"/>
      <c r="DLB26" s="10"/>
      <c r="DLC26" s="10"/>
      <c r="DLD26" s="10"/>
      <c r="DLE26" s="10"/>
      <c r="DLF26" s="11"/>
      <c r="DLG26" s="11"/>
      <c r="DLH26" s="12"/>
      <c r="DLI26" s="9"/>
      <c r="DLJ26" s="10"/>
      <c r="DLK26" s="10"/>
      <c r="DLL26" s="10"/>
      <c r="DLM26" s="10"/>
      <c r="DLN26" s="11"/>
      <c r="DLO26" s="11"/>
      <c r="DLP26" s="12"/>
      <c r="DLQ26" s="9"/>
      <c r="DLR26" s="10"/>
      <c r="DLS26" s="10"/>
      <c r="DLT26" s="10"/>
      <c r="DLU26" s="10"/>
      <c r="DLV26" s="11"/>
      <c r="DLW26" s="11"/>
      <c r="DLX26" s="12"/>
      <c r="DLY26" s="9"/>
      <c r="DLZ26" s="10"/>
      <c r="DMA26" s="10"/>
      <c r="DMB26" s="10"/>
      <c r="DMC26" s="10"/>
      <c r="DMD26" s="11"/>
      <c r="DME26" s="11"/>
      <c r="DMF26" s="12"/>
      <c r="DMG26" s="9"/>
      <c r="DMH26" s="10"/>
      <c r="DMI26" s="10"/>
      <c r="DMJ26" s="10"/>
      <c r="DMK26" s="10"/>
      <c r="DML26" s="11"/>
      <c r="DMM26" s="11"/>
      <c r="DMN26" s="12"/>
      <c r="DMO26" s="9"/>
      <c r="DMP26" s="10"/>
      <c r="DMQ26" s="10"/>
      <c r="DMR26" s="10"/>
      <c r="DMS26" s="10"/>
      <c r="DMT26" s="11"/>
      <c r="DMU26" s="11"/>
      <c r="DMV26" s="12"/>
      <c r="DMW26" s="9"/>
      <c r="DMX26" s="10"/>
      <c r="DMY26" s="10"/>
      <c r="DMZ26" s="10"/>
      <c r="DNA26" s="10"/>
      <c r="DNB26" s="11"/>
      <c r="DNC26" s="11"/>
      <c r="DND26" s="12"/>
      <c r="DNE26" s="9"/>
      <c r="DNF26" s="10"/>
      <c r="DNG26" s="10"/>
      <c r="DNH26" s="10"/>
      <c r="DNI26" s="10"/>
      <c r="DNJ26" s="11"/>
      <c r="DNK26" s="11"/>
      <c r="DNL26" s="12"/>
      <c r="DNM26" s="9"/>
      <c r="DNN26" s="10"/>
      <c r="DNO26" s="10"/>
      <c r="DNP26" s="10"/>
      <c r="DNQ26" s="10"/>
      <c r="DNR26" s="11"/>
      <c r="DNS26" s="11"/>
      <c r="DNT26" s="12"/>
      <c r="DNU26" s="9"/>
      <c r="DNV26" s="10"/>
      <c r="DNW26" s="10"/>
      <c r="DNX26" s="10"/>
      <c r="DNY26" s="10"/>
      <c r="DNZ26" s="11"/>
      <c r="DOA26" s="11"/>
      <c r="DOB26" s="12"/>
      <c r="DOC26" s="9"/>
      <c r="DOD26" s="10"/>
      <c r="DOE26" s="10"/>
      <c r="DOF26" s="10"/>
      <c r="DOG26" s="10"/>
      <c r="DOH26" s="11"/>
      <c r="DOI26" s="11"/>
      <c r="DOJ26" s="12"/>
      <c r="DOK26" s="9"/>
      <c r="DOL26" s="10"/>
      <c r="DOM26" s="10"/>
      <c r="DON26" s="10"/>
      <c r="DOO26" s="10"/>
      <c r="DOP26" s="11"/>
      <c r="DOQ26" s="11"/>
      <c r="DOR26" s="12"/>
      <c r="DOS26" s="9"/>
      <c r="DOT26" s="10"/>
      <c r="DOU26" s="10"/>
      <c r="DOV26" s="10"/>
      <c r="DOW26" s="10"/>
      <c r="DOX26" s="11"/>
      <c r="DOY26" s="11"/>
      <c r="DOZ26" s="12"/>
      <c r="DPA26" s="9"/>
      <c r="DPB26" s="10"/>
      <c r="DPC26" s="10"/>
      <c r="DPD26" s="10"/>
      <c r="DPE26" s="10"/>
      <c r="DPF26" s="11"/>
      <c r="DPG26" s="11"/>
      <c r="DPH26" s="12"/>
      <c r="DPI26" s="9"/>
      <c r="DPJ26" s="10"/>
      <c r="DPK26" s="10"/>
      <c r="DPL26" s="10"/>
      <c r="DPM26" s="10"/>
      <c r="DPN26" s="11"/>
      <c r="DPO26" s="11"/>
      <c r="DPP26" s="12"/>
      <c r="DPQ26" s="9"/>
      <c r="DPR26" s="10"/>
      <c r="DPS26" s="10"/>
      <c r="DPT26" s="10"/>
      <c r="DPU26" s="10"/>
      <c r="DPV26" s="11"/>
      <c r="DPW26" s="11"/>
      <c r="DPX26" s="12"/>
      <c r="DPY26" s="9"/>
      <c r="DPZ26" s="10"/>
      <c r="DQA26" s="10"/>
      <c r="DQB26" s="10"/>
      <c r="DQC26" s="10"/>
      <c r="DQD26" s="11"/>
      <c r="DQE26" s="11"/>
      <c r="DQF26" s="12"/>
      <c r="DQG26" s="9"/>
      <c r="DQH26" s="10"/>
      <c r="DQI26" s="10"/>
      <c r="DQJ26" s="10"/>
      <c r="DQK26" s="10"/>
      <c r="DQL26" s="11"/>
      <c r="DQM26" s="11"/>
      <c r="DQN26" s="12"/>
      <c r="DQO26" s="9"/>
      <c r="DQP26" s="10"/>
      <c r="DQQ26" s="10"/>
      <c r="DQR26" s="10"/>
      <c r="DQS26" s="10"/>
      <c r="DQT26" s="11"/>
      <c r="DQU26" s="11"/>
      <c r="DQV26" s="12"/>
      <c r="DQW26" s="9"/>
      <c r="DQX26" s="10"/>
      <c r="DQY26" s="10"/>
      <c r="DQZ26" s="10"/>
      <c r="DRA26" s="10"/>
      <c r="DRB26" s="11"/>
      <c r="DRC26" s="11"/>
      <c r="DRD26" s="12"/>
      <c r="DRE26" s="9"/>
      <c r="DRF26" s="10"/>
      <c r="DRG26" s="10"/>
      <c r="DRH26" s="10"/>
      <c r="DRI26" s="10"/>
      <c r="DRJ26" s="11"/>
      <c r="DRK26" s="11"/>
      <c r="DRL26" s="12"/>
      <c r="DRM26" s="9"/>
      <c r="DRN26" s="10"/>
      <c r="DRO26" s="10"/>
      <c r="DRP26" s="10"/>
      <c r="DRQ26" s="10"/>
      <c r="DRR26" s="11"/>
      <c r="DRS26" s="11"/>
      <c r="DRT26" s="12"/>
      <c r="DRU26" s="9"/>
      <c r="DRV26" s="10"/>
      <c r="DRW26" s="10"/>
      <c r="DRX26" s="10"/>
      <c r="DRY26" s="10"/>
      <c r="DRZ26" s="11"/>
      <c r="DSA26" s="11"/>
      <c r="DSB26" s="12"/>
      <c r="DSC26" s="9"/>
      <c r="DSD26" s="10"/>
      <c r="DSE26" s="10"/>
      <c r="DSF26" s="10"/>
      <c r="DSG26" s="10"/>
      <c r="DSH26" s="11"/>
      <c r="DSI26" s="11"/>
      <c r="DSJ26" s="12"/>
      <c r="DSK26" s="9"/>
      <c r="DSL26" s="10"/>
      <c r="DSM26" s="10"/>
      <c r="DSN26" s="10"/>
      <c r="DSO26" s="10"/>
      <c r="DSP26" s="11"/>
      <c r="DSQ26" s="11"/>
      <c r="DSR26" s="12"/>
      <c r="DSS26" s="9"/>
      <c r="DST26" s="10"/>
      <c r="DSU26" s="10"/>
      <c r="DSV26" s="10"/>
      <c r="DSW26" s="10"/>
      <c r="DSX26" s="11"/>
      <c r="DSY26" s="11"/>
      <c r="DSZ26" s="12"/>
      <c r="DTA26" s="9"/>
      <c r="DTB26" s="10"/>
      <c r="DTC26" s="10"/>
      <c r="DTD26" s="10"/>
      <c r="DTE26" s="10"/>
      <c r="DTF26" s="11"/>
      <c r="DTG26" s="11"/>
      <c r="DTH26" s="12"/>
      <c r="DTI26" s="9"/>
      <c r="DTJ26" s="10"/>
      <c r="DTK26" s="10"/>
      <c r="DTL26" s="10"/>
      <c r="DTM26" s="10"/>
      <c r="DTN26" s="11"/>
      <c r="DTO26" s="11"/>
      <c r="DTP26" s="12"/>
      <c r="DTQ26" s="9"/>
      <c r="DTR26" s="10"/>
      <c r="DTS26" s="10"/>
      <c r="DTT26" s="10"/>
      <c r="DTU26" s="10"/>
      <c r="DTV26" s="11"/>
      <c r="DTW26" s="11"/>
      <c r="DTX26" s="12"/>
      <c r="DTY26" s="9"/>
      <c r="DTZ26" s="10"/>
      <c r="DUA26" s="10"/>
      <c r="DUB26" s="10"/>
      <c r="DUC26" s="10"/>
      <c r="DUD26" s="11"/>
      <c r="DUE26" s="11"/>
      <c r="DUF26" s="12"/>
      <c r="DUG26" s="9"/>
      <c r="DUH26" s="10"/>
      <c r="DUI26" s="10"/>
      <c r="DUJ26" s="10"/>
      <c r="DUK26" s="10"/>
      <c r="DUL26" s="11"/>
      <c r="DUM26" s="11"/>
      <c r="DUN26" s="12"/>
      <c r="DUO26" s="9"/>
      <c r="DUP26" s="10"/>
      <c r="DUQ26" s="10"/>
      <c r="DUR26" s="10"/>
      <c r="DUS26" s="10"/>
      <c r="DUT26" s="11"/>
      <c r="DUU26" s="11"/>
      <c r="DUV26" s="12"/>
      <c r="DUW26" s="9"/>
      <c r="DUX26" s="10"/>
      <c r="DUY26" s="10"/>
      <c r="DUZ26" s="10"/>
      <c r="DVA26" s="10"/>
      <c r="DVB26" s="11"/>
      <c r="DVC26" s="11"/>
      <c r="DVD26" s="12"/>
      <c r="DVE26" s="9"/>
      <c r="DVF26" s="10"/>
      <c r="DVG26" s="10"/>
      <c r="DVH26" s="10"/>
      <c r="DVI26" s="10"/>
      <c r="DVJ26" s="11"/>
      <c r="DVK26" s="11"/>
      <c r="DVL26" s="12"/>
      <c r="DVM26" s="9"/>
      <c r="DVN26" s="10"/>
      <c r="DVO26" s="10"/>
      <c r="DVP26" s="10"/>
      <c r="DVQ26" s="10"/>
      <c r="DVR26" s="11"/>
      <c r="DVS26" s="11"/>
      <c r="DVT26" s="12"/>
      <c r="DVU26" s="9"/>
      <c r="DVV26" s="10"/>
      <c r="DVW26" s="10"/>
      <c r="DVX26" s="10"/>
      <c r="DVY26" s="10"/>
      <c r="DVZ26" s="11"/>
      <c r="DWA26" s="11"/>
      <c r="DWB26" s="12"/>
      <c r="DWC26" s="9"/>
      <c r="DWD26" s="10"/>
      <c r="DWE26" s="10"/>
      <c r="DWF26" s="10"/>
      <c r="DWG26" s="10"/>
      <c r="DWH26" s="11"/>
      <c r="DWI26" s="11"/>
      <c r="DWJ26" s="12"/>
      <c r="DWK26" s="9"/>
      <c r="DWL26" s="10"/>
      <c r="DWM26" s="10"/>
      <c r="DWN26" s="10"/>
      <c r="DWO26" s="10"/>
      <c r="DWP26" s="11"/>
      <c r="DWQ26" s="11"/>
      <c r="DWR26" s="12"/>
      <c r="DWS26" s="9"/>
      <c r="DWT26" s="10"/>
      <c r="DWU26" s="10"/>
      <c r="DWV26" s="10"/>
      <c r="DWW26" s="10"/>
      <c r="DWX26" s="11"/>
      <c r="DWY26" s="11"/>
      <c r="DWZ26" s="12"/>
      <c r="DXA26" s="9"/>
      <c r="DXB26" s="10"/>
      <c r="DXC26" s="10"/>
      <c r="DXD26" s="10"/>
      <c r="DXE26" s="10"/>
      <c r="DXF26" s="11"/>
      <c r="DXG26" s="11"/>
      <c r="DXH26" s="12"/>
      <c r="DXI26" s="9"/>
      <c r="DXJ26" s="10"/>
      <c r="DXK26" s="10"/>
      <c r="DXL26" s="10"/>
      <c r="DXM26" s="10"/>
      <c r="DXN26" s="11"/>
      <c r="DXO26" s="11"/>
      <c r="DXP26" s="12"/>
      <c r="DXQ26" s="9"/>
      <c r="DXR26" s="10"/>
      <c r="DXS26" s="10"/>
      <c r="DXT26" s="10"/>
      <c r="DXU26" s="10"/>
      <c r="DXV26" s="11"/>
      <c r="DXW26" s="11"/>
      <c r="DXX26" s="12"/>
      <c r="DXY26" s="9"/>
      <c r="DXZ26" s="10"/>
      <c r="DYA26" s="10"/>
      <c r="DYB26" s="10"/>
      <c r="DYC26" s="10"/>
      <c r="DYD26" s="11"/>
      <c r="DYE26" s="11"/>
      <c r="DYF26" s="12"/>
      <c r="DYG26" s="9"/>
      <c r="DYH26" s="10"/>
      <c r="DYI26" s="10"/>
      <c r="DYJ26" s="10"/>
      <c r="DYK26" s="10"/>
      <c r="DYL26" s="11"/>
      <c r="DYM26" s="11"/>
      <c r="DYN26" s="12"/>
      <c r="DYO26" s="9"/>
      <c r="DYP26" s="10"/>
      <c r="DYQ26" s="10"/>
      <c r="DYR26" s="10"/>
      <c r="DYS26" s="10"/>
      <c r="DYT26" s="11"/>
      <c r="DYU26" s="11"/>
      <c r="DYV26" s="12"/>
      <c r="DYW26" s="9"/>
      <c r="DYX26" s="10"/>
      <c r="DYY26" s="10"/>
      <c r="DYZ26" s="10"/>
      <c r="DZA26" s="10"/>
      <c r="DZB26" s="11"/>
      <c r="DZC26" s="11"/>
      <c r="DZD26" s="12"/>
      <c r="DZE26" s="9"/>
      <c r="DZF26" s="10"/>
      <c r="DZG26" s="10"/>
      <c r="DZH26" s="10"/>
      <c r="DZI26" s="10"/>
      <c r="DZJ26" s="11"/>
      <c r="DZK26" s="11"/>
      <c r="DZL26" s="12"/>
      <c r="DZM26" s="9"/>
      <c r="DZN26" s="10"/>
      <c r="DZO26" s="10"/>
      <c r="DZP26" s="10"/>
      <c r="DZQ26" s="10"/>
      <c r="DZR26" s="11"/>
      <c r="DZS26" s="11"/>
      <c r="DZT26" s="12"/>
      <c r="DZU26" s="9"/>
      <c r="DZV26" s="10"/>
      <c r="DZW26" s="10"/>
      <c r="DZX26" s="10"/>
      <c r="DZY26" s="10"/>
      <c r="DZZ26" s="11"/>
      <c r="EAA26" s="11"/>
      <c r="EAB26" s="12"/>
      <c r="EAC26" s="9"/>
      <c r="EAD26" s="10"/>
      <c r="EAE26" s="10"/>
      <c r="EAF26" s="10"/>
      <c r="EAG26" s="10"/>
      <c r="EAH26" s="11"/>
      <c r="EAI26" s="11"/>
      <c r="EAJ26" s="12"/>
      <c r="EAK26" s="9"/>
      <c r="EAL26" s="10"/>
      <c r="EAM26" s="10"/>
      <c r="EAN26" s="10"/>
      <c r="EAO26" s="10"/>
      <c r="EAP26" s="11"/>
      <c r="EAQ26" s="11"/>
      <c r="EAR26" s="12"/>
      <c r="EAS26" s="9"/>
      <c r="EAT26" s="10"/>
      <c r="EAU26" s="10"/>
      <c r="EAV26" s="10"/>
      <c r="EAW26" s="10"/>
      <c r="EAX26" s="11"/>
      <c r="EAY26" s="11"/>
      <c r="EAZ26" s="12"/>
      <c r="EBA26" s="9"/>
      <c r="EBB26" s="10"/>
      <c r="EBC26" s="10"/>
      <c r="EBD26" s="10"/>
      <c r="EBE26" s="10"/>
      <c r="EBF26" s="11"/>
      <c r="EBG26" s="11"/>
      <c r="EBH26" s="12"/>
      <c r="EBI26" s="9"/>
      <c r="EBJ26" s="10"/>
      <c r="EBK26" s="10"/>
      <c r="EBL26" s="10"/>
      <c r="EBM26" s="10"/>
      <c r="EBN26" s="11"/>
      <c r="EBO26" s="11"/>
      <c r="EBP26" s="12"/>
      <c r="EBQ26" s="9"/>
      <c r="EBR26" s="10"/>
      <c r="EBS26" s="10"/>
      <c r="EBT26" s="10"/>
      <c r="EBU26" s="10"/>
      <c r="EBV26" s="11"/>
      <c r="EBW26" s="11"/>
      <c r="EBX26" s="12"/>
      <c r="EBY26" s="9"/>
      <c r="EBZ26" s="10"/>
      <c r="ECA26" s="10"/>
      <c r="ECB26" s="10"/>
      <c r="ECC26" s="10"/>
      <c r="ECD26" s="11"/>
      <c r="ECE26" s="11"/>
      <c r="ECF26" s="12"/>
      <c r="ECG26" s="9"/>
      <c r="ECH26" s="10"/>
      <c r="ECI26" s="10"/>
      <c r="ECJ26" s="10"/>
      <c r="ECK26" s="10"/>
      <c r="ECL26" s="11"/>
      <c r="ECM26" s="11"/>
      <c r="ECN26" s="12"/>
      <c r="ECO26" s="9"/>
      <c r="ECP26" s="10"/>
      <c r="ECQ26" s="10"/>
      <c r="ECR26" s="10"/>
      <c r="ECS26" s="10"/>
      <c r="ECT26" s="11"/>
      <c r="ECU26" s="11"/>
      <c r="ECV26" s="12"/>
      <c r="ECW26" s="9"/>
      <c r="ECX26" s="10"/>
      <c r="ECY26" s="10"/>
      <c r="ECZ26" s="10"/>
      <c r="EDA26" s="10"/>
      <c r="EDB26" s="11"/>
      <c r="EDC26" s="11"/>
      <c r="EDD26" s="12"/>
      <c r="EDE26" s="9"/>
      <c r="EDF26" s="10"/>
      <c r="EDG26" s="10"/>
      <c r="EDH26" s="10"/>
      <c r="EDI26" s="10"/>
      <c r="EDJ26" s="11"/>
      <c r="EDK26" s="11"/>
      <c r="EDL26" s="12"/>
      <c r="EDM26" s="9"/>
      <c r="EDN26" s="10"/>
      <c r="EDO26" s="10"/>
      <c r="EDP26" s="10"/>
      <c r="EDQ26" s="10"/>
      <c r="EDR26" s="11"/>
      <c r="EDS26" s="11"/>
      <c r="EDT26" s="12"/>
      <c r="EDU26" s="9"/>
      <c r="EDV26" s="10"/>
      <c r="EDW26" s="10"/>
      <c r="EDX26" s="10"/>
      <c r="EDY26" s="10"/>
      <c r="EDZ26" s="11"/>
      <c r="EEA26" s="11"/>
      <c r="EEB26" s="12"/>
      <c r="EEC26" s="9"/>
      <c r="EED26" s="10"/>
      <c r="EEE26" s="10"/>
      <c r="EEF26" s="10"/>
      <c r="EEG26" s="10"/>
      <c r="EEH26" s="11"/>
      <c r="EEI26" s="11"/>
      <c r="EEJ26" s="12"/>
      <c r="EEK26" s="9"/>
      <c r="EEL26" s="10"/>
      <c r="EEM26" s="10"/>
      <c r="EEN26" s="10"/>
      <c r="EEO26" s="10"/>
      <c r="EEP26" s="11"/>
      <c r="EEQ26" s="11"/>
      <c r="EER26" s="12"/>
      <c r="EES26" s="9"/>
      <c r="EET26" s="10"/>
      <c r="EEU26" s="10"/>
      <c r="EEV26" s="10"/>
      <c r="EEW26" s="10"/>
      <c r="EEX26" s="11"/>
      <c r="EEY26" s="11"/>
      <c r="EEZ26" s="12"/>
      <c r="EFA26" s="9"/>
      <c r="EFB26" s="10"/>
      <c r="EFC26" s="10"/>
      <c r="EFD26" s="10"/>
      <c r="EFE26" s="10"/>
      <c r="EFF26" s="11"/>
      <c r="EFG26" s="11"/>
      <c r="EFH26" s="12"/>
      <c r="EFI26" s="9"/>
      <c r="EFJ26" s="10"/>
      <c r="EFK26" s="10"/>
      <c r="EFL26" s="10"/>
      <c r="EFM26" s="10"/>
      <c r="EFN26" s="11"/>
      <c r="EFO26" s="11"/>
      <c r="EFP26" s="12"/>
      <c r="EFQ26" s="9"/>
      <c r="EFR26" s="10"/>
      <c r="EFS26" s="10"/>
      <c r="EFT26" s="10"/>
      <c r="EFU26" s="10"/>
      <c r="EFV26" s="11"/>
      <c r="EFW26" s="11"/>
      <c r="EFX26" s="12"/>
      <c r="EFY26" s="9"/>
      <c r="EFZ26" s="10"/>
      <c r="EGA26" s="10"/>
      <c r="EGB26" s="10"/>
      <c r="EGC26" s="10"/>
      <c r="EGD26" s="11"/>
      <c r="EGE26" s="11"/>
      <c r="EGF26" s="12"/>
      <c r="EGG26" s="9"/>
      <c r="EGH26" s="10"/>
      <c r="EGI26" s="10"/>
      <c r="EGJ26" s="10"/>
      <c r="EGK26" s="10"/>
      <c r="EGL26" s="11"/>
      <c r="EGM26" s="11"/>
      <c r="EGN26" s="12"/>
      <c r="EGO26" s="9"/>
      <c r="EGP26" s="10"/>
      <c r="EGQ26" s="10"/>
      <c r="EGR26" s="10"/>
      <c r="EGS26" s="10"/>
      <c r="EGT26" s="11"/>
      <c r="EGU26" s="11"/>
      <c r="EGV26" s="12"/>
      <c r="EGW26" s="9"/>
      <c r="EGX26" s="10"/>
      <c r="EGY26" s="10"/>
      <c r="EGZ26" s="10"/>
      <c r="EHA26" s="10"/>
      <c r="EHB26" s="11"/>
      <c r="EHC26" s="11"/>
      <c r="EHD26" s="12"/>
      <c r="EHE26" s="9"/>
      <c r="EHF26" s="10"/>
      <c r="EHG26" s="10"/>
      <c r="EHH26" s="10"/>
      <c r="EHI26" s="10"/>
      <c r="EHJ26" s="11"/>
      <c r="EHK26" s="11"/>
      <c r="EHL26" s="12"/>
      <c r="EHM26" s="9"/>
      <c r="EHN26" s="10"/>
      <c r="EHO26" s="10"/>
      <c r="EHP26" s="10"/>
      <c r="EHQ26" s="10"/>
      <c r="EHR26" s="11"/>
      <c r="EHS26" s="11"/>
      <c r="EHT26" s="12"/>
      <c r="EHU26" s="9"/>
      <c r="EHV26" s="10"/>
      <c r="EHW26" s="10"/>
      <c r="EHX26" s="10"/>
      <c r="EHY26" s="10"/>
      <c r="EHZ26" s="11"/>
      <c r="EIA26" s="11"/>
      <c r="EIB26" s="12"/>
      <c r="EIC26" s="9"/>
      <c r="EID26" s="10"/>
      <c r="EIE26" s="10"/>
      <c r="EIF26" s="10"/>
      <c r="EIG26" s="10"/>
      <c r="EIH26" s="11"/>
      <c r="EII26" s="11"/>
      <c r="EIJ26" s="12"/>
      <c r="EIK26" s="9"/>
      <c r="EIL26" s="10"/>
      <c r="EIM26" s="10"/>
      <c r="EIN26" s="10"/>
      <c r="EIO26" s="10"/>
      <c r="EIP26" s="11"/>
      <c r="EIQ26" s="11"/>
      <c r="EIR26" s="12"/>
      <c r="EIS26" s="9"/>
      <c r="EIT26" s="10"/>
      <c r="EIU26" s="10"/>
      <c r="EIV26" s="10"/>
      <c r="EIW26" s="10"/>
      <c r="EIX26" s="11"/>
      <c r="EIY26" s="11"/>
      <c r="EIZ26" s="12"/>
      <c r="EJA26" s="9"/>
      <c r="EJB26" s="10"/>
      <c r="EJC26" s="10"/>
      <c r="EJD26" s="10"/>
      <c r="EJE26" s="10"/>
      <c r="EJF26" s="11"/>
      <c r="EJG26" s="11"/>
      <c r="EJH26" s="12"/>
      <c r="EJI26" s="9"/>
      <c r="EJJ26" s="10"/>
      <c r="EJK26" s="10"/>
      <c r="EJL26" s="10"/>
      <c r="EJM26" s="10"/>
      <c r="EJN26" s="11"/>
      <c r="EJO26" s="11"/>
      <c r="EJP26" s="12"/>
      <c r="EJQ26" s="9"/>
      <c r="EJR26" s="10"/>
      <c r="EJS26" s="10"/>
      <c r="EJT26" s="10"/>
      <c r="EJU26" s="10"/>
      <c r="EJV26" s="11"/>
      <c r="EJW26" s="11"/>
      <c r="EJX26" s="12"/>
      <c r="EJY26" s="9"/>
      <c r="EJZ26" s="10"/>
      <c r="EKA26" s="10"/>
      <c r="EKB26" s="10"/>
      <c r="EKC26" s="10"/>
      <c r="EKD26" s="11"/>
      <c r="EKE26" s="11"/>
      <c r="EKF26" s="12"/>
      <c r="EKG26" s="9"/>
      <c r="EKH26" s="10"/>
      <c r="EKI26" s="10"/>
      <c r="EKJ26" s="10"/>
      <c r="EKK26" s="10"/>
      <c r="EKL26" s="11"/>
      <c r="EKM26" s="11"/>
      <c r="EKN26" s="12"/>
      <c r="EKO26" s="9"/>
      <c r="EKP26" s="10"/>
      <c r="EKQ26" s="10"/>
      <c r="EKR26" s="10"/>
      <c r="EKS26" s="10"/>
      <c r="EKT26" s="11"/>
      <c r="EKU26" s="11"/>
      <c r="EKV26" s="12"/>
      <c r="EKW26" s="9"/>
      <c r="EKX26" s="10"/>
      <c r="EKY26" s="10"/>
      <c r="EKZ26" s="10"/>
      <c r="ELA26" s="10"/>
      <c r="ELB26" s="11"/>
      <c r="ELC26" s="11"/>
      <c r="ELD26" s="12"/>
      <c r="ELE26" s="9"/>
      <c r="ELF26" s="10"/>
      <c r="ELG26" s="10"/>
      <c r="ELH26" s="10"/>
      <c r="ELI26" s="10"/>
      <c r="ELJ26" s="11"/>
      <c r="ELK26" s="11"/>
      <c r="ELL26" s="12"/>
      <c r="ELM26" s="9"/>
      <c r="ELN26" s="10"/>
      <c r="ELO26" s="10"/>
      <c r="ELP26" s="10"/>
      <c r="ELQ26" s="10"/>
      <c r="ELR26" s="11"/>
      <c r="ELS26" s="11"/>
      <c r="ELT26" s="12"/>
      <c r="ELU26" s="9"/>
      <c r="ELV26" s="10"/>
      <c r="ELW26" s="10"/>
      <c r="ELX26" s="10"/>
      <c r="ELY26" s="10"/>
      <c r="ELZ26" s="11"/>
      <c r="EMA26" s="11"/>
      <c r="EMB26" s="12"/>
      <c r="EMC26" s="9"/>
      <c r="EMD26" s="10"/>
      <c r="EME26" s="10"/>
      <c r="EMF26" s="10"/>
      <c r="EMG26" s="10"/>
      <c r="EMH26" s="11"/>
      <c r="EMI26" s="11"/>
      <c r="EMJ26" s="12"/>
      <c r="EMK26" s="9"/>
      <c r="EML26" s="10"/>
      <c r="EMM26" s="10"/>
      <c r="EMN26" s="10"/>
      <c r="EMO26" s="10"/>
      <c r="EMP26" s="11"/>
      <c r="EMQ26" s="11"/>
      <c r="EMR26" s="12"/>
      <c r="EMS26" s="9"/>
      <c r="EMT26" s="10"/>
      <c r="EMU26" s="10"/>
      <c r="EMV26" s="10"/>
      <c r="EMW26" s="10"/>
      <c r="EMX26" s="11"/>
      <c r="EMY26" s="11"/>
      <c r="EMZ26" s="12"/>
      <c r="ENA26" s="9"/>
      <c r="ENB26" s="10"/>
      <c r="ENC26" s="10"/>
      <c r="END26" s="10"/>
      <c r="ENE26" s="10"/>
      <c r="ENF26" s="11"/>
      <c r="ENG26" s="11"/>
      <c r="ENH26" s="12"/>
      <c r="ENI26" s="9"/>
      <c r="ENJ26" s="10"/>
      <c r="ENK26" s="10"/>
      <c r="ENL26" s="10"/>
      <c r="ENM26" s="10"/>
      <c r="ENN26" s="11"/>
      <c r="ENO26" s="11"/>
      <c r="ENP26" s="12"/>
      <c r="ENQ26" s="9"/>
      <c r="ENR26" s="10"/>
      <c r="ENS26" s="10"/>
      <c r="ENT26" s="10"/>
      <c r="ENU26" s="10"/>
      <c r="ENV26" s="11"/>
      <c r="ENW26" s="11"/>
      <c r="ENX26" s="12"/>
      <c r="ENY26" s="9"/>
      <c r="ENZ26" s="10"/>
      <c r="EOA26" s="10"/>
      <c r="EOB26" s="10"/>
      <c r="EOC26" s="10"/>
      <c r="EOD26" s="11"/>
      <c r="EOE26" s="11"/>
      <c r="EOF26" s="12"/>
      <c r="EOG26" s="9"/>
      <c r="EOH26" s="10"/>
      <c r="EOI26" s="10"/>
      <c r="EOJ26" s="10"/>
      <c r="EOK26" s="10"/>
      <c r="EOL26" s="11"/>
      <c r="EOM26" s="11"/>
      <c r="EON26" s="12"/>
      <c r="EOO26" s="9"/>
      <c r="EOP26" s="10"/>
      <c r="EOQ26" s="10"/>
      <c r="EOR26" s="10"/>
      <c r="EOS26" s="10"/>
      <c r="EOT26" s="11"/>
      <c r="EOU26" s="11"/>
      <c r="EOV26" s="12"/>
      <c r="EOW26" s="9"/>
      <c r="EOX26" s="10"/>
      <c r="EOY26" s="10"/>
      <c r="EOZ26" s="10"/>
      <c r="EPA26" s="10"/>
      <c r="EPB26" s="11"/>
      <c r="EPC26" s="11"/>
      <c r="EPD26" s="12"/>
      <c r="EPE26" s="9"/>
      <c r="EPF26" s="10"/>
      <c r="EPG26" s="10"/>
      <c r="EPH26" s="10"/>
      <c r="EPI26" s="10"/>
      <c r="EPJ26" s="11"/>
      <c r="EPK26" s="11"/>
      <c r="EPL26" s="12"/>
      <c r="EPM26" s="9"/>
      <c r="EPN26" s="10"/>
      <c r="EPO26" s="10"/>
      <c r="EPP26" s="10"/>
      <c r="EPQ26" s="10"/>
      <c r="EPR26" s="11"/>
      <c r="EPS26" s="11"/>
      <c r="EPT26" s="12"/>
      <c r="EPU26" s="9"/>
      <c r="EPV26" s="10"/>
      <c r="EPW26" s="10"/>
      <c r="EPX26" s="10"/>
      <c r="EPY26" s="10"/>
      <c r="EPZ26" s="11"/>
      <c r="EQA26" s="11"/>
      <c r="EQB26" s="12"/>
      <c r="EQC26" s="9"/>
      <c r="EQD26" s="10"/>
      <c r="EQE26" s="10"/>
      <c r="EQF26" s="10"/>
      <c r="EQG26" s="10"/>
      <c r="EQH26" s="11"/>
      <c r="EQI26" s="11"/>
      <c r="EQJ26" s="12"/>
      <c r="EQK26" s="9"/>
      <c r="EQL26" s="10"/>
      <c r="EQM26" s="10"/>
      <c r="EQN26" s="10"/>
      <c r="EQO26" s="10"/>
      <c r="EQP26" s="11"/>
      <c r="EQQ26" s="11"/>
      <c r="EQR26" s="12"/>
      <c r="EQS26" s="9"/>
      <c r="EQT26" s="10"/>
      <c r="EQU26" s="10"/>
      <c r="EQV26" s="10"/>
      <c r="EQW26" s="10"/>
      <c r="EQX26" s="11"/>
      <c r="EQY26" s="11"/>
      <c r="EQZ26" s="12"/>
      <c r="ERA26" s="9"/>
      <c r="ERB26" s="10"/>
      <c r="ERC26" s="10"/>
      <c r="ERD26" s="10"/>
      <c r="ERE26" s="10"/>
      <c r="ERF26" s="11"/>
      <c r="ERG26" s="11"/>
      <c r="ERH26" s="12"/>
      <c r="ERI26" s="9"/>
      <c r="ERJ26" s="10"/>
      <c r="ERK26" s="10"/>
      <c r="ERL26" s="10"/>
      <c r="ERM26" s="10"/>
      <c r="ERN26" s="11"/>
      <c r="ERO26" s="11"/>
      <c r="ERP26" s="12"/>
      <c r="ERQ26" s="9"/>
      <c r="ERR26" s="10"/>
      <c r="ERS26" s="10"/>
      <c r="ERT26" s="10"/>
      <c r="ERU26" s="10"/>
      <c r="ERV26" s="11"/>
      <c r="ERW26" s="11"/>
      <c r="ERX26" s="12"/>
      <c r="ERY26" s="9"/>
      <c r="ERZ26" s="10"/>
      <c r="ESA26" s="10"/>
      <c r="ESB26" s="10"/>
      <c r="ESC26" s="10"/>
      <c r="ESD26" s="11"/>
      <c r="ESE26" s="11"/>
      <c r="ESF26" s="12"/>
      <c r="ESG26" s="9"/>
      <c r="ESH26" s="10"/>
      <c r="ESI26" s="10"/>
      <c r="ESJ26" s="10"/>
      <c r="ESK26" s="10"/>
      <c r="ESL26" s="11"/>
      <c r="ESM26" s="11"/>
      <c r="ESN26" s="12"/>
      <c r="ESO26" s="9"/>
      <c r="ESP26" s="10"/>
      <c r="ESQ26" s="10"/>
      <c r="ESR26" s="10"/>
      <c r="ESS26" s="10"/>
      <c r="EST26" s="11"/>
      <c r="ESU26" s="11"/>
      <c r="ESV26" s="12"/>
      <c r="ESW26" s="9"/>
      <c r="ESX26" s="10"/>
      <c r="ESY26" s="10"/>
      <c r="ESZ26" s="10"/>
      <c r="ETA26" s="10"/>
      <c r="ETB26" s="11"/>
      <c r="ETC26" s="11"/>
      <c r="ETD26" s="12"/>
      <c r="ETE26" s="9"/>
      <c r="ETF26" s="10"/>
      <c r="ETG26" s="10"/>
      <c r="ETH26" s="10"/>
      <c r="ETI26" s="10"/>
      <c r="ETJ26" s="11"/>
      <c r="ETK26" s="11"/>
      <c r="ETL26" s="12"/>
      <c r="ETM26" s="9"/>
      <c r="ETN26" s="10"/>
      <c r="ETO26" s="10"/>
      <c r="ETP26" s="10"/>
      <c r="ETQ26" s="10"/>
      <c r="ETR26" s="11"/>
      <c r="ETS26" s="11"/>
      <c r="ETT26" s="12"/>
      <c r="ETU26" s="9"/>
      <c r="ETV26" s="10"/>
      <c r="ETW26" s="10"/>
      <c r="ETX26" s="10"/>
      <c r="ETY26" s="10"/>
      <c r="ETZ26" s="11"/>
      <c r="EUA26" s="11"/>
      <c r="EUB26" s="12"/>
      <c r="EUC26" s="9"/>
      <c r="EUD26" s="10"/>
      <c r="EUE26" s="10"/>
      <c r="EUF26" s="10"/>
      <c r="EUG26" s="10"/>
      <c r="EUH26" s="11"/>
      <c r="EUI26" s="11"/>
      <c r="EUJ26" s="12"/>
      <c r="EUK26" s="9"/>
      <c r="EUL26" s="10"/>
      <c r="EUM26" s="10"/>
      <c r="EUN26" s="10"/>
      <c r="EUO26" s="10"/>
      <c r="EUP26" s="11"/>
      <c r="EUQ26" s="11"/>
      <c r="EUR26" s="12"/>
      <c r="EUS26" s="9"/>
      <c r="EUT26" s="10"/>
      <c r="EUU26" s="10"/>
      <c r="EUV26" s="10"/>
      <c r="EUW26" s="10"/>
      <c r="EUX26" s="11"/>
      <c r="EUY26" s="11"/>
      <c r="EUZ26" s="12"/>
      <c r="EVA26" s="9"/>
      <c r="EVB26" s="10"/>
      <c r="EVC26" s="10"/>
      <c r="EVD26" s="10"/>
      <c r="EVE26" s="10"/>
      <c r="EVF26" s="11"/>
      <c r="EVG26" s="11"/>
      <c r="EVH26" s="12"/>
      <c r="EVI26" s="9"/>
      <c r="EVJ26" s="10"/>
      <c r="EVK26" s="10"/>
      <c r="EVL26" s="10"/>
      <c r="EVM26" s="10"/>
      <c r="EVN26" s="11"/>
      <c r="EVO26" s="11"/>
      <c r="EVP26" s="12"/>
      <c r="EVQ26" s="9"/>
      <c r="EVR26" s="10"/>
      <c r="EVS26" s="10"/>
      <c r="EVT26" s="10"/>
      <c r="EVU26" s="10"/>
      <c r="EVV26" s="11"/>
      <c r="EVW26" s="11"/>
      <c r="EVX26" s="12"/>
      <c r="EVY26" s="9"/>
      <c r="EVZ26" s="10"/>
      <c r="EWA26" s="10"/>
      <c r="EWB26" s="10"/>
      <c r="EWC26" s="10"/>
      <c r="EWD26" s="11"/>
      <c r="EWE26" s="11"/>
      <c r="EWF26" s="12"/>
      <c r="EWG26" s="9"/>
      <c r="EWH26" s="10"/>
      <c r="EWI26" s="10"/>
      <c r="EWJ26" s="10"/>
      <c r="EWK26" s="10"/>
      <c r="EWL26" s="11"/>
      <c r="EWM26" s="11"/>
      <c r="EWN26" s="12"/>
      <c r="EWO26" s="9"/>
      <c r="EWP26" s="10"/>
      <c r="EWQ26" s="10"/>
      <c r="EWR26" s="10"/>
      <c r="EWS26" s="10"/>
      <c r="EWT26" s="11"/>
      <c r="EWU26" s="11"/>
      <c r="EWV26" s="12"/>
      <c r="EWW26" s="9"/>
      <c r="EWX26" s="10"/>
      <c r="EWY26" s="10"/>
      <c r="EWZ26" s="10"/>
      <c r="EXA26" s="10"/>
      <c r="EXB26" s="11"/>
      <c r="EXC26" s="11"/>
      <c r="EXD26" s="12"/>
      <c r="EXE26" s="9"/>
      <c r="EXF26" s="10"/>
      <c r="EXG26" s="10"/>
      <c r="EXH26" s="10"/>
      <c r="EXI26" s="10"/>
      <c r="EXJ26" s="11"/>
      <c r="EXK26" s="11"/>
      <c r="EXL26" s="12"/>
      <c r="EXM26" s="9"/>
      <c r="EXN26" s="10"/>
      <c r="EXO26" s="10"/>
      <c r="EXP26" s="10"/>
      <c r="EXQ26" s="10"/>
      <c r="EXR26" s="11"/>
      <c r="EXS26" s="11"/>
      <c r="EXT26" s="12"/>
      <c r="EXU26" s="9"/>
      <c r="EXV26" s="10"/>
      <c r="EXW26" s="10"/>
      <c r="EXX26" s="10"/>
      <c r="EXY26" s="10"/>
      <c r="EXZ26" s="11"/>
      <c r="EYA26" s="11"/>
      <c r="EYB26" s="12"/>
      <c r="EYC26" s="9"/>
      <c r="EYD26" s="10"/>
      <c r="EYE26" s="10"/>
      <c r="EYF26" s="10"/>
      <c r="EYG26" s="10"/>
      <c r="EYH26" s="11"/>
      <c r="EYI26" s="11"/>
      <c r="EYJ26" s="12"/>
      <c r="EYK26" s="9"/>
      <c r="EYL26" s="10"/>
      <c r="EYM26" s="10"/>
      <c r="EYN26" s="10"/>
      <c r="EYO26" s="10"/>
      <c r="EYP26" s="11"/>
      <c r="EYQ26" s="11"/>
      <c r="EYR26" s="12"/>
      <c r="EYS26" s="9"/>
      <c r="EYT26" s="10"/>
      <c r="EYU26" s="10"/>
      <c r="EYV26" s="10"/>
      <c r="EYW26" s="10"/>
      <c r="EYX26" s="11"/>
      <c r="EYY26" s="11"/>
      <c r="EYZ26" s="12"/>
      <c r="EZA26" s="9"/>
      <c r="EZB26" s="10"/>
      <c r="EZC26" s="10"/>
      <c r="EZD26" s="10"/>
      <c r="EZE26" s="10"/>
      <c r="EZF26" s="11"/>
      <c r="EZG26" s="11"/>
      <c r="EZH26" s="12"/>
      <c r="EZI26" s="9"/>
      <c r="EZJ26" s="10"/>
      <c r="EZK26" s="10"/>
      <c r="EZL26" s="10"/>
      <c r="EZM26" s="10"/>
      <c r="EZN26" s="11"/>
      <c r="EZO26" s="11"/>
      <c r="EZP26" s="12"/>
      <c r="EZQ26" s="9"/>
      <c r="EZR26" s="10"/>
      <c r="EZS26" s="10"/>
      <c r="EZT26" s="10"/>
      <c r="EZU26" s="10"/>
      <c r="EZV26" s="11"/>
      <c r="EZW26" s="11"/>
      <c r="EZX26" s="12"/>
      <c r="EZY26" s="9"/>
      <c r="EZZ26" s="10"/>
      <c r="FAA26" s="10"/>
      <c r="FAB26" s="10"/>
      <c r="FAC26" s="10"/>
      <c r="FAD26" s="11"/>
      <c r="FAE26" s="11"/>
      <c r="FAF26" s="12"/>
      <c r="FAG26" s="9"/>
      <c r="FAH26" s="10"/>
      <c r="FAI26" s="10"/>
      <c r="FAJ26" s="10"/>
      <c r="FAK26" s="10"/>
      <c r="FAL26" s="11"/>
      <c r="FAM26" s="11"/>
      <c r="FAN26" s="12"/>
      <c r="FAO26" s="9"/>
      <c r="FAP26" s="10"/>
      <c r="FAQ26" s="10"/>
      <c r="FAR26" s="10"/>
      <c r="FAS26" s="10"/>
      <c r="FAT26" s="11"/>
      <c r="FAU26" s="11"/>
      <c r="FAV26" s="12"/>
      <c r="FAW26" s="9"/>
      <c r="FAX26" s="10"/>
      <c r="FAY26" s="10"/>
      <c r="FAZ26" s="10"/>
      <c r="FBA26" s="10"/>
      <c r="FBB26" s="11"/>
      <c r="FBC26" s="11"/>
      <c r="FBD26" s="12"/>
      <c r="FBE26" s="9"/>
      <c r="FBF26" s="10"/>
      <c r="FBG26" s="10"/>
      <c r="FBH26" s="10"/>
      <c r="FBI26" s="10"/>
      <c r="FBJ26" s="11"/>
      <c r="FBK26" s="11"/>
      <c r="FBL26" s="12"/>
      <c r="FBM26" s="9"/>
      <c r="FBN26" s="10"/>
      <c r="FBO26" s="10"/>
      <c r="FBP26" s="10"/>
      <c r="FBQ26" s="10"/>
      <c r="FBR26" s="11"/>
      <c r="FBS26" s="11"/>
      <c r="FBT26" s="12"/>
      <c r="FBU26" s="9"/>
      <c r="FBV26" s="10"/>
      <c r="FBW26" s="10"/>
      <c r="FBX26" s="10"/>
      <c r="FBY26" s="10"/>
      <c r="FBZ26" s="11"/>
      <c r="FCA26" s="11"/>
      <c r="FCB26" s="12"/>
      <c r="FCC26" s="9"/>
      <c r="FCD26" s="10"/>
      <c r="FCE26" s="10"/>
      <c r="FCF26" s="10"/>
      <c r="FCG26" s="10"/>
      <c r="FCH26" s="11"/>
      <c r="FCI26" s="11"/>
      <c r="FCJ26" s="12"/>
      <c r="FCK26" s="9"/>
      <c r="FCL26" s="10"/>
      <c r="FCM26" s="10"/>
      <c r="FCN26" s="10"/>
      <c r="FCO26" s="10"/>
      <c r="FCP26" s="11"/>
      <c r="FCQ26" s="11"/>
      <c r="FCR26" s="12"/>
      <c r="FCS26" s="9"/>
      <c r="FCT26" s="10"/>
      <c r="FCU26" s="10"/>
      <c r="FCV26" s="10"/>
      <c r="FCW26" s="10"/>
      <c r="FCX26" s="11"/>
      <c r="FCY26" s="11"/>
      <c r="FCZ26" s="12"/>
      <c r="FDA26" s="9"/>
      <c r="FDB26" s="10"/>
      <c r="FDC26" s="10"/>
      <c r="FDD26" s="10"/>
      <c r="FDE26" s="10"/>
      <c r="FDF26" s="11"/>
      <c r="FDG26" s="11"/>
      <c r="FDH26" s="12"/>
      <c r="FDI26" s="9"/>
      <c r="FDJ26" s="10"/>
      <c r="FDK26" s="10"/>
      <c r="FDL26" s="10"/>
      <c r="FDM26" s="10"/>
      <c r="FDN26" s="11"/>
      <c r="FDO26" s="11"/>
      <c r="FDP26" s="12"/>
      <c r="FDQ26" s="9"/>
      <c r="FDR26" s="10"/>
      <c r="FDS26" s="10"/>
      <c r="FDT26" s="10"/>
      <c r="FDU26" s="10"/>
      <c r="FDV26" s="11"/>
      <c r="FDW26" s="11"/>
      <c r="FDX26" s="12"/>
      <c r="FDY26" s="9"/>
      <c r="FDZ26" s="10"/>
      <c r="FEA26" s="10"/>
      <c r="FEB26" s="10"/>
      <c r="FEC26" s="10"/>
      <c r="FED26" s="11"/>
      <c r="FEE26" s="11"/>
      <c r="FEF26" s="12"/>
      <c r="FEG26" s="9"/>
      <c r="FEH26" s="10"/>
      <c r="FEI26" s="10"/>
      <c r="FEJ26" s="10"/>
      <c r="FEK26" s="10"/>
      <c r="FEL26" s="11"/>
      <c r="FEM26" s="11"/>
      <c r="FEN26" s="12"/>
      <c r="FEO26" s="9"/>
      <c r="FEP26" s="10"/>
      <c r="FEQ26" s="10"/>
      <c r="FER26" s="10"/>
      <c r="FES26" s="10"/>
      <c r="FET26" s="11"/>
      <c r="FEU26" s="11"/>
      <c r="FEV26" s="12"/>
      <c r="FEW26" s="9"/>
      <c r="FEX26" s="10"/>
      <c r="FEY26" s="10"/>
      <c r="FEZ26" s="10"/>
      <c r="FFA26" s="10"/>
      <c r="FFB26" s="11"/>
      <c r="FFC26" s="11"/>
      <c r="FFD26" s="12"/>
      <c r="FFE26" s="9"/>
      <c r="FFF26" s="10"/>
      <c r="FFG26" s="10"/>
      <c r="FFH26" s="10"/>
      <c r="FFI26" s="10"/>
      <c r="FFJ26" s="11"/>
      <c r="FFK26" s="11"/>
      <c r="FFL26" s="12"/>
      <c r="FFM26" s="9"/>
      <c r="FFN26" s="10"/>
      <c r="FFO26" s="10"/>
      <c r="FFP26" s="10"/>
      <c r="FFQ26" s="10"/>
      <c r="FFR26" s="11"/>
      <c r="FFS26" s="11"/>
      <c r="FFT26" s="12"/>
      <c r="FFU26" s="9"/>
      <c r="FFV26" s="10"/>
      <c r="FFW26" s="10"/>
      <c r="FFX26" s="10"/>
      <c r="FFY26" s="10"/>
      <c r="FFZ26" s="11"/>
      <c r="FGA26" s="11"/>
      <c r="FGB26" s="12"/>
      <c r="FGC26" s="9"/>
      <c r="FGD26" s="10"/>
      <c r="FGE26" s="10"/>
      <c r="FGF26" s="10"/>
      <c r="FGG26" s="10"/>
      <c r="FGH26" s="11"/>
      <c r="FGI26" s="11"/>
      <c r="FGJ26" s="12"/>
      <c r="FGK26" s="9"/>
      <c r="FGL26" s="10"/>
      <c r="FGM26" s="10"/>
      <c r="FGN26" s="10"/>
      <c r="FGO26" s="10"/>
      <c r="FGP26" s="11"/>
      <c r="FGQ26" s="11"/>
      <c r="FGR26" s="12"/>
      <c r="FGS26" s="9"/>
      <c r="FGT26" s="10"/>
      <c r="FGU26" s="10"/>
      <c r="FGV26" s="10"/>
      <c r="FGW26" s="10"/>
      <c r="FGX26" s="11"/>
      <c r="FGY26" s="11"/>
      <c r="FGZ26" s="12"/>
      <c r="FHA26" s="9"/>
      <c r="FHB26" s="10"/>
      <c r="FHC26" s="10"/>
      <c r="FHD26" s="10"/>
      <c r="FHE26" s="10"/>
      <c r="FHF26" s="11"/>
      <c r="FHG26" s="11"/>
      <c r="FHH26" s="12"/>
      <c r="FHI26" s="9"/>
      <c r="FHJ26" s="10"/>
      <c r="FHK26" s="10"/>
      <c r="FHL26" s="10"/>
      <c r="FHM26" s="10"/>
      <c r="FHN26" s="11"/>
      <c r="FHO26" s="11"/>
      <c r="FHP26" s="12"/>
      <c r="FHQ26" s="9"/>
      <c r="FHR26" s="10"/>
      <c r="FHS26" s="10"/>
      <c r="FHT26" s="10"/>
      <c r="FHU26" s="10"/>
      <c r="FHV26" s="11"/>
      <c r="FHW26" s="11"/>
      <c r="FHX26" s="12"/>
      <c r="FHY26" s="9"/>
      <c r="FHZ26" s="10"/>
      <c r="FIA26" s="10"/>
      <c r="FIB26" s="10"/>
      <c r="FIC26" s="10"/>
      <c r="FID26" s="11"/>
      <c r="FIE26" s="11"/>
      <c r="FIF26" s="12"/>
      <c r="FIG26" s="9"/>
      <c r="FIH26" s="10"/>
      <c r="FII26" s="10"/>
      <c r="FIJ26" s="10"/>
      <c r="FIK26" s="10"/>
      <c r="FIL26" s="11"/>
      <c r="FIM26" s="11"/>
      <c r="FIN26" s="12"/>
      <c r="FIO26" s="9"/>
      <c r="FIP26" s="10"/>
      <c r="FIQ26" s="10"/>
      <c r="FIR26" s="10"/>
      <c r="FIS26" s="10"/>
      <c r="FIT26" s="11"/>
      <c r="FIU26" s="11"/>
      <c r="FIV26" s="12"/>
      <c r="FIW26" s="9"/>
      <c r="FIX26" s="10"/>
      <c r="FIY26" s="10"/>
      <c r="FIZ26" s="10"/>
      <c r="FJA26" s="10"/>
      <c r="FJB26" s="11"/>
      <c r="FJC26" s="11"/>
      <c r="FJD26" s="12"/>
      <c r="FJE26" s="9"/>
      <c r="FJF26" s="10"/>
      <c r="FJG26" s="10"/>
      <c r="FJH26" s="10"/>
      <c r="FJI26" s="10"/>
      <c r="FJJ26" s="11"/>
      <c r="FJK26" s="11"/>
      <c r="FJL26" s="12"/>
      <c r="FJM26" s="9"/>
      <c r="FJN26" s="10"/>
      <c r="FJO26" s="10"/>
      <c r="FJP26" s="10"/>
      <c r="FJQ26" s="10"/>
      <c r="FJR26" s="11"/>
      <c r="FJS26" s="11"/>
      <c r="FJT26" s="12"/>
      <c r="FJU26" s="9"/>
      <c r="FJV26" s="10"/>
      <c r="FJW26" s="10"/>
      <c r="FJX26" s="10"/>
      <c r="FJY26" s="10"/>
      <c r="FJZ26" s="11"/>
      <c r="FKA26" s="11"/>
      <c r="FKB26" s="12"/>
      <c r="FKC26" s="9"/>
      <c r="FKD26" s="10"/>
      <c r="FKE26" s="10"/>
      <c r="FKF26" s="10"/>
      <c r="FKG26" s="10"/>
      <c r="FKH26" s="11"/>
      <c r="FKI26" s="11"/>
      <c r="FKJ26" s="12"/>
      <c r="FKK26" s="9"/>
      <c r="FKL26" s="10"/>
      <c r="FKM26" s="10"/>
      <c r="FKN26" s="10"/>
      <c r="FKO26" s="10"/>
      <c r="FKP26" s="11"/>
      <c r="FKQ26" s="11"/>
      <c r="FKR26" s="12"/>
      <c r="FKS26" s="9"/>
      <c r="FKT26" s="10"/>
      <c r="FKU26" s="10"/>
      <c r="FKV26" s="10"/>
      <c r="FKW26" s="10"/>
      <c r="FKX26" s="11"/>
      <c r="FKY26" s="11"/>
      <c r="FKZ26" s="12"/>
      <c r="FLA26" s="9"/>
      <c r="FLB26" s="10"/>
      <c r="FLC26" s="10"/>
      <c r="FLD26" s="10"/>
      <c r="FLE26" s="10"/>
      <c r="FLF26" s="11"/>
      <c r="FLG26" s="11"/>
      <c r="FLH26" s="12"/>
      <c r="FLI26" s="9"/>
      <c r="FLJ26" s="10"/>
      <c r="FLK26" s="10"/>
      <c r="FLL26" s="10"/>
      <c r="FLM26" s="10"/>
      <c r="FLN26" s="11"/>
      <c r="FLO26" s="11"/>
      <c r="FLP26" s="12"/>
      <c r="FLQ26" s="9"/>
      <c r="FLR26" s="10"/>
      <c r="FLS26" s="10"/>
      <c r="FLT26" s="10"/>
      <c r="FLU26" s="10"/>
      <c r="FLV26" s="11"/>
      <c r="FLW26" s="11"/>
      <c r="FLX26" s="12"/>
      <c r="FLY26" s="9"/>
      <c r="FLZ26" s="10"/>
      <c r="FMA26" s="10"/>
      <c r="FMB26" s="10"/>
      <c r="FMC26" s="10"/>
      <c r="FMD26" s="11"/>
      <c r="FME26" s="11"/>
      <c r="FMF26" s="12"/>
      <c r="FMG26" s="9"/>
      <c r="FMH26" s="10"/>
      <c r="FMI26" s="10"/>
      <c r="FMJ26" s="10"/>
      <c r="FMK26" s="10"/>
      <c r="FML26" s="11"/>
      <c r="FMM26" s="11"/>
      <c r="FMN26" s="12"/>
      <c r="FMO26" s="9"/>
      <c r="FMP26" s="10"/>
      <c r="FMQ26" s="10"/>
      <c r="FMR26" s="10"/>
      <c r="FMS26" s="10"/>
      <c r="FMT26" s="11"/>
      <c r="FMU26" s="11"/>
      <c r="FMV26" s="12"/>
      <c r="FMW26" s="9"/>
      <c r="FMX26" s="10"/>
      <c r="FMY26" s="10"/>
      <c r="FMZ26" s="10"/>
      <c r="FNA26" s="10"/>
      <c r="FNB26" s="11"/>
      <c r="FNC26" s="11"/>
      <c r="FND26" s="12"/>
      <c r="FNE26" s="9"/>
      <c r="FNF26" s="10"/>
      <c r="FNG26" s="10"/>
      <c r="FNH26" s="10"/>
      <c r="FNI26" s="10"/>
      <c r="FNJ26" s="11"/>
      <c r="FNK26" s="11"/>
      <c r="FNL26" s="12"/>
      <c r="FNM26" s="9"/>
      <c r="FNN26" s="10"/>
      <c r="FNO26" s="10"/>
      <c r="FNP26" s="10"/>
      <c r="FNQ26" s="10"/>
      <c r="FNR26" s="11"/>
      <c r="FNS26" s="11"/>
      <c r="FNT26" s="12"/>
      <c r="FNU26" s="9"/>
      <c r="FNV26" s="10"/>
      <c r="FNW26" s="10"/>
      <c r="FNX26" s="10"/>
      <c r="FNY26" s="10"/>
      <c r="FNZ26" s="11"/>
      <c r="FOA26" s="11"/>
      <c r="FOB26" s="12"/>
      <c r="FOC26" s="9"/>
      <c r="FOD26" s="10"/>
      <c r="FOE26" s="10"/>
      <c r="FOF26" s="10"/>
      <c r="FOG26" s="10"/>
      <c r="FOH26" s="11"/>
      <c r="FOI26" s="11"/>
      <c r="FOJ26" s="12"/>
      <c r="FOK26" s="9"/>
      <c r="FOL26" s="10"/>
      <c r="FOM26" s="10"/>
      <c r="FON26" s="10"/>
      <c r="FOO26" s="10"/>
      <c r="FOP26" s="11"/>
      <c r="FOQ26" s="11"/>
      <c r="FOR26" s="12"/>
      <c r="FOS26" s="9"/>
      <c r="FOT26" s="10"/>
      <c r="FOU26" s="10"/>
      <c r="FOV26" s="10"/>
      <c r="FOW26" s="10"/>
      <c r="FOX26" s="11"/>
      <c r="FOY26" s="11"/>
      <c r="FOZ26" s="12"/>
      <c r="FPA26" s="9"/>
      <c r="FPB26" s="10"/>
      <c r="FPC26" s="10"/>
      <c r="FPD26" s="10"/>
      <c r="FPE26" s="10"/>
      <c r="FPF26" s="11"/>
      <c r="FPG26" s="11"/>
      <c r="FPH26" s="12"/>
      <c r="FPI26" s="9"/>
      <c r="FPJ26" s="10"/>
      <c r="FPK26" s="10"/>
      <c r="FPL26" s="10"/>
      <c r="FPM26" s="10"/>
      <c r="FPN26" s="11"/>
      <c r="FPO26" s="11"/>
      <c r="FPP26" s="12"/>
      <c r="FPQ26" s="9"/>
      <c r="FPR26" s="10"/>
      <c r="FPS26" s="10"/>
      <c r="FPT26" s="10"/>
      <c r="FPU26" s="10"/>
      <c r="FPV26" s="11"/>
      <c r="FPW26" s="11"/>
      <c r="FPX26" s="12"/>
      <c r="FPY26" s="9"/>
      <c r="FPZ26" s="10"/>
      <c r="FQA26" s="10"/>
      <c r="FQB26" s="10"/>
      <c r="FQC26" s="10"/>
      <c r="FQD26" s="11"/>
      <c r="FQE26" s="11"/>
      <c r="FQF26" s="12"/>
      <c r="FQG26" s="9"/>
      <c r="FQH26" s="10"/>
      <c r="FQI26" s="10"/>
      <c r="FQJ26" s="10"/>
      <c r="FQK26" s="10"/>
      <c r="FQL26" s="11"/>
      <c r="FQM26" s="11"/>
      <c r="FQN26" s="12"/>
      <c r="FQO26" s="9"/>
      <c r="FQP26" s="10"/>
      <c r="FQQ26" s="10"/>
      <c r="FQR26" s="10"/>
      <c r="FQS26" s="10"/>
      <c r="FQT26" s="11"/>
      <c r="FQU26" s="11"/>
      <c r="FQV26" s="12"/>
      <c r="FQW26" s="9"/>
      <c r="FQX26" s="10"/>
      <c r="FQY26" s="10"/>
      <c r="FQZ26" s="10"/>
      <c r="FRA26" s="10"/>
      <c r="FRB26" s="11"/>
      <c r="FRC26" s="11"/>
      <c r="FRD26" s="12"/>
      <c r="FRE26" s="9"/>
      <c r="FRF26" s="10"/>
      <c r="FRG26" s="10"/>
      <c r="FRH26" s="10"/>
      <c r="FRI26" s="10"/>
      <c r="FRJ26" s="11"/>
      <c r="FRK26" s="11"/>
      <c r="FRL26" s="12"/>
      <c r="FRM26" s="9"/>
      <c r="FRN26" s="10"/>
      <c r="FRO26" s="10"/>
      <c r="FRP26" s="10"/>
      <c r="FRQ26" s="10"/>
      <c r="FRR26" s="11"/>
      <c r="FRS26" s="11"/>
      <c r="FRT26" s="12"/>
      <c r="FRU26" s="9"/>
      <c r="FRV26" s="10"/>
      <c r="FRW26" s="10"/>
      <c r="FRX26" s="10"/>
      <c r="FRY26" s="10"/>
      <c r="FRZ26" s="11"/>
      <c r="FSA26" s="11"/>
      <c r="FSB26" s="12"/>
      <c r="FSC26" s="9"/>
      <c r="FSD26" s="10"/>
      <c r="FSE26" s="10"/>
      <c r="FSF26" s="10"/>
      <c r="FSG26" s="10"/>
      <c r="FSH26" s="11"/>
      <c r="FSI26" s="11"/>
      <c r="FSJ26" s="12"/>
      <c r="FSK26" s="9"/>
      <c r="FSL26" s="10"/>
      <c r="FSM26" s="10"/>
      <c r="FSN26" s="10"/>
      <c r="FSO26" s="10"/>
      <c r="FSP26" s="11"/>
      <c r="FSQ26" s="11"/>
      <c r="FSR26" s="12"/>
      <c r="FSS26" s="9"/>
      <c r="FST26" s="10"/>
      <c r="FSU26" s="10"/>
      <c r="FSV26" s="10"/>
      <c r="FSW26" s="10"/>
      <c r="FSX26" s="11"/>
      <c r="FSY26" s="11"/>
      <c r="FSZ26" s="12"/>
      <c r="FTA26" s="9"/>
      <c r="FTB26" s="10"/>
      <c r="FTC26" s="10"/>
      <c r="FTD26" s="10"/>
      <c r="FTE26" s="10"/>
      <c r="FTF26" s="11"/>
      <c r="FTG26" s="11"/>
      <c r="FTH26" s="12"/>
      <c r="FTI26" s="9"/>
      <c r="FTJ26" s="10"/>
      <c r="FTK26" s="10"/>
      <c r="FTL26" s="10"/>
      <c r="FTM26" s="10"/>
      <c r="FTN26" s="11"/>
      <c r="FTO26" s="11"/>
      <c r="FTP26" s="12"/>
      <c r="FTQ26" s="9"/>
      <c r="FTR26" s="10"/>
      <c r="FTS26" s="10"/>
      <c r="FTT26" s="10"/>
      <c r="FTU26" s="10"/>
      <c r="FTV26" s="11"/>
      <c r="FTW26" s="11"/>
      <c r="FTX26" s="12"/>
      <c r="FTY26" s="9"/>
      <c r="FTZ26" s="10"/>
      <c r="FUA26" s="10"/>
      <c r="FUB26" s="10"/>
      <c r="FUC26" s="10"/>
      <c r="FUD26" s="11"/>
      <c r="FUE26" s="11"/>
      <c r="FUF26" s="12"/>
      <c r="FUG26" s="9"/>
      <c r="FUH26" s="10"/>
      <c r="FUI26" s="10"/>
      <c r="FUJ26" s="10"/>
      <c r="FUK26" s="10"/>
      <c r="FUL26" s="11"/>
      <c r="FUM26" s="11"/>
      <c r="FUN26" s="12"/>
      <c r="FUO26" s="9"/>
      <c r="FUP26" s="10"/>
      <c r="FUQ26" s="10"/>
      <c r="FUR26" s="10"/>
      <c r="FUS26" s="10"/>
      <c r="FUT26" s="11"/>
      <c r="FUU26" s="11"/>
      <c r="FUV26" s="12"/>
      <c r="FUW26" s="9"/>
      <c r="FUX26" s="10"/>
      <c r="FUY26" s="10"/>
      <c r="FUZ26" s="10"/>
      <c r="FVA26" s="10"/>
      <c r="FVB26" s="11"/>
      <c r="FVC26" s="11"/>
      <c r="FVD26" s="12"/>
      <c r="FVE26" s="9"/>
      <c r="FVF26" s="10"/>
      <c r="FVG26" s="10"/>
      <c r="FVH26" s="10"/>
      <c r="FVI26" s="10"/>
      <c r="FVJ26" s="11"/>
      <c r="FVK26" s="11"/>
      <c r="FVL26" s="12"/>
      <c r="FVM26" s="9"/>
      <c r="FVN26" s="10"/>
      <c r="FVO26" s="10"/>
      <c r="FVP26" s="10"/>
      <c r="FVQ26" s="10"/>
      <c r="FVR26" s="11"/>
      <c r="FVS26" s="11"/>
      <c r="FVT26" s="12"/>
      <c r="FVU26" s="9"/>
      <c r="FVV26" s="10"/>
      <c r="FVW26" s="10"/>
      <c r="FVX26" s="10"/>
      <c r="FVY26" s="10"/>
      <c r="FVZ26" s="11"/>
      <c r="FWA26" s="11"/>
      <c r="FWB26" s="12"/>
      <c r="FWC26" s="9"/>
      <c r="FWD26" s="10"/>
      <c r="FWE26" s="10"/>
      <c r="FWF26" s="10"/>
      <c r="FWG26" s="10"/>
      <c r="FWH26" s="11"/>
      <c r="FWI26" s="11"/>
      <c r="FWJ26" s="12"/>
      <c r="FWK26" s="9"/>
      <c r="FWL26" s="10"/>
      <c r="FWM26" s="10"/>
      <c r="FWN26" s="10"/>
      <c r="FWO26" s="10"/>
      <c r="FWP26" s="11"/>
      <c r="FWQ26" s="11"/>
      <c r="FWR26" s="12"/>
      <c r="FWS26" s="9"/>
      <c r="FWT26" s="10"/>
      <c r="FWU26" s="10"/>
      <c r="FWV26" s="10"/>
      <c r="FWW26" s="10"/>
      <c r="FWX26" s="11"/>
      <c r="FWY26" s="11"/>
      <c r="FWZ26" s="12"/>
      <c r="FXA26" s="9"/>
      <c r="FXB26" s="10"/>
      <c r="FXC26" s="10"/>
      <c r="FXD26" s="10"/>
      <c r="FXE26" s="10"/>
      <c r="FXF26" s="11"/>
      <c r="FXG26" s="11"/>
      <c r="FXH26" s="12"/>
      <c r="FXI26" s="9"/>
      <c r="FXJ26" s="10"/>
      <c r="FXK26" s="10"/>
      <c r="FXL26" s="10"/>
      <c r="FXM26" s="10"/>
      <c r="FXN26" s="11"/>
      <c r="FXO26" s="11"/>
      <c r="FXP26" s="12"/>
      <c r="FXQ26" s="9"/>
      <c r="FXR26" s="10"/>
      <c r="FXS26" s="10"/>
      <c r="FXT26" s="10"/>
      <c r="FXU26" s="10"/>
      <c r="FXV26" s="11"/>
      <c r="FXW26" s="11"/>
      <c r="FXX26" s="12"/>
      <c r="FXY26" s="9"/>
      <c r="FXZ26" s="10"/>
      <c r="FYA26" s="10"/>
      <c r="FYB26" s="10"/>
      <c r="FYC26" s="10"/>
      <c r="FYD26" s="11"/>
      <c r="FYE26" s="11"/>
      <c r="FYF26" s="12"/>
      <c r="FYG26" s="9"/>
      <c r="FYH26" s="10"/>
      <c r="FYI26" s="10"/>
      <c r="FYJ26" s="10"/>
      <c r="FYK26" s="10"/>
      <c r="FYL26" s="11"/>
      <c r="FYM26" s="11"/>
      <c r="FYN26" s="12"/>
      <c r="FYO26" s="9"/>
      <c r="FYP26" s="10"/>
      <c r="FYQ26" s="10"/>
      <c r="FYR26" s="10"/>
      <c r="FYS26" s="10"/>
      <c r="FYT26" s="11"/>
      <c r="FYU26" s="11"/>
      <c r="FYV26" s="12"/>
      <c r="FYW26" s="9"/>
      <c r="FYX26" s="10"/>
      <c r="FYY26" s="10"/>
      <c r="FYZ26" s="10"/>
      <c r="FZA26" s="10"/>
      <c r="FZB26" s="11"/>
      <c r="FZC26" s="11"/>
      <c r="FZD26" s="12"/>
      <c r="FZE26" s="9"/>
      <c r="FZF26" s="10"/>
      <c r="FZG26" s="10"/>
      <c r="FZH26" s="10"/>
      <c r="FZI26" s="10"/>
      <c r="FZJ26" s="11"/>
      <c r="FZK26" s="11"/>
      <c r="FZL26" s="12"/>
      <c r="FZM26" s="9"/>
      <c r="FZN26" s="10"/>
      <c r="FZO26" s="10"/>
      <c r="FZP26" s="10"/>
      <c r="FZQ26" s="10"/>
      <c r="FZR26" s="11"/>
      <c r="FZS26" s="11"/>
      <c r="FZT26" s="12"/>
      <c r="FZU26" s="9"/>
      <c r="FZV26" s="10"/>
      <c r="FZW26" s="10"/>
      <c r="FZX26" s="10"/>
      <c r="FZY26" s="10"/>
      <c r="FZZ26" s="11"/>
      <c r="GAA26" s="11"/>
      <c r="GAB26" s="12"/>
      <c r="GAC26" s="9"/>
      <c r="GAD26" s="10"/>
      <c r="GAE26" s="10"/>
      <c r="GAF26" s="10"/>
      <c r="GAG26" s="10"/>
      <c r="GAH26" s="11"/>
      <c r="GAI26" s="11"/>
      <c r="GAJ26" s="12"/>
      <c r="GAK26" s="9"/>
      <c r="GAL26" s="10"/>
      <c r="GAM26" s="10"/>
      <c r="GAN26" s="10"/>
      <c r="GAO26" s="10"/>
      <c r="GAP26" s="11"/>
      <c r="GAQ26" s="11"/>
      <c r="GAR26" s="12"/>
      <c r="GAS26" s="9"/>
      <c r="GAT26" s="10"/>
      <c r="GAU26" s="10"/>
      <c r="GAV26" s="10"/>
      <c r="GAW26" s="10"/>
      <c r="GAX26" s="11"/>
      <c r="GAY26" s="11"/>
      <c r="GAZ26" s="12"/>
      <c r="GBA26" s="9"/>
      <c r="GBB26" s="10"/>
      <c r="GBC26" s="10"/>
      <c r="GBD26" s="10"/>
      <c r="GBE26" s="10"/>
      <c r="GBF26" s="11"/>
      <c r="GBG26" s="11"/>
      <c r="GBH26" s="12"/>
      <c r="GBI26" s="9"/>
      <c r="GBJ26" s="10"/>
      <c r="GBK26" s="10"/>
      <c r="GBL26" s="10"/>
      <c r="GBM26" s="10"/>
      <c r="GBN26" s="11"/>
      <c r="GBO26" s="11"/>
      <c r="GBP26" s="12"/>
      <c r="GBQ26" s="9"/>
      <c r="GBR26" s="10"/>
      <c r="GBS26" s="10"/>
      <c r="GBT26" s="10"/>
      <c r="GBU26" s="10"/>
      <c r="GBV26" s="11"/>
      <c r="GBW26" s="11"/>
      <c r="GBX26" s="12"/>
      <c r="GBY26" s="9"/>
      <c r="GBZ26" s="10"/>
      <c r="GCA26" s="10"/>
      <c r="GCB26" s="10"/>
      <c r="GCC26" s="10"/>
      <c r="GCD26" s="11"/>
      <c r="GCE26" s="11"/>
      <c r="GCF26" s="12"/>
      <c r="GCG26" s="9"/>
      <c r="GCH26" s="10"/>
      <c r="GCI26" s="10"/>
      <c r="GCJ26" s="10"/>
      <c r="GCK26" s="10"/>
      <c r="GCL26" s="11"/>
      <c r="GCM26" s="11"/>
      <c r="GCN26" s="12"/>
      <c r="GCO26" s="9"/>
      <c r="GCP26" s="10"/>
      <c r="GCQ26" s="10"/>
      <c r="GCR26" s="10"/>
      <c r="GCS26" s="10"/>
      <c r="GCT26" s="11"/>
      <c r="GCU26" s="11"/>
      <c r="GCV26" s="12"/>
      <c r="GCW26" s="9"/>
      <c r="GCX26" s="10"/>
      <c r="GCY26" s="10"/>
      <c r="GCZ26" s="10"/>
      <c r="GDA26" s="10"/>
      <c r="GDB26" s="11"/>
      <c r="GDC26" s="11"/>
      <c r="GDD26" s="12"/>
      <c r="GDE26" s="9"/>
      <c r="GDF26" s="10"/>
      <c r="GDG26" s="10"/>
      <c r="GDH26" s="10"/>
      <c r="GDI26" s="10"/>
      <c r="GDJ26" s="11"/>
      <c r="GDK26" s="11"/>
      <c r="GDL26" s="12"/>
      <c r="GDM26" s="9"/>
      <c r="GDN26" s="10"/>
      <c r="GDO26" s="10"/>
      <c r="GDP26" s="10"/>
      <c r="GDQ26" s="10"/>
      <c r="GDR26" s="11"/>
      <c r="GDS26" s="11"/>
      <c r="GDT26" s="12"/>
      <c r="GDU26" s="9"/>
      <c r="GDV26" s="10"/>
      <c r="GDW26" s="10"/>
      <c r="GDX26" s="10"/>
      <c r="GDY26" s="10"/>
      <c r="GDZ26" s="11"/>
      <c r="GEA26" s="11"/>
      <c r="GEB26" s="12"/>
      <c r="GEC26" s="9"/>
      <c r="GED26" s="10"/>
      <c r="GEE26" s="10"/>
      <c r="GEF26" s="10"/>
      <c r="GEG26" s="10"/>
      <c r="GEH26" s="11"/>
      <c r="GEI26" s="11"/>
      <c r="GEJ26" s="12"/>
      <c r="GEK26" s="9"/>
      <c r="GEL26" s="10"/>
      <c r="GEM26" s="10"/>
      <c r="GEN26" s="10"/>
      <c r="GEO26" s="10"/>
      <c r="GEP26" s="11"/>
      <c r="GEQ26" s="11"/>
      <c r="GER26" s="12"/>
      <c r="GES26" s="9"/>
      <c r="GET26" s="10"/>
      <c r="GEU26" s="10"/>
      <c r="GEV26" s="10"/>
      <c r="GEW26" s="10"/>
      <c r="GEX26" s="11"/>
      <c r="GEY26" s="11"/>
      <c r="GEZ26" s="12"/>
      <c r="GFA26" s="9"/>
      <c r="GFB26" s="10"/>
      <c r="GFC26" s="10"/>
      <c r="GFD26" s="10"/>
      <c r="GFE26" s="10"/>
      <c r="GFF26" s="11"/>
      <c r="GFG26" s="11"/>
      <c r="GFH26" s="12"/>
      <c r="GFI26" s="9"/>
      <c r="GFJ26" s="10"/>
      <c r="GFK26" s="10"/>
      <c r="GFL26" s="10"/>
      <c r="GFM26" s="10"/>
      <c r="GFN26" s="11"/>
      <c r="GFO26" s="11"/>
      <c r="GFP26" s="12"/>
      <c r="GFQ26" s="9"/>
      <c r="GFR26" s="10"/>
      <c r="GFS26" s="10"/>
      <c r="GFT26" s="10"/>
      <c r="GFU26" s="10"/>
      <c r="GFV26" s="11"/>
      <c r="GFW26" s="11"/>
      <c r="GFX26" s="12"/>
      <c r="GFY26" s="9"/>
      <c r="GFZ26" s="10"/>
      <c r="GGA26" s="10"/>
      <c r="GGB26" s="10"/>
      <c r="GGC26" s="10"/>
      <c r="GGD26" s="11"/>
      <c r="GGE26" s="11"/>
      <c r="GGF26" s="12"/>
      <c r="GGG26" s="9"/>
      <c r="GGH26" s="10"/>
      <c r="GGI26" s="10"/>
      <c r="GGJ26" s="10"/>
      <c r="GGK26" s="10"/>
      <c r="GGL26" s="11"/>
      <c r="GGM26" s="11"/>
      <c r="GGN26" s="12"/>
      <c r="GGO26" s="9"/>
      <c r="GGP26" s="10"/>
      <c r="GGQ26" s="10"/>
      <c r="GGR26" s="10"/>
      <c r="GGS26" s="10"/>
      <c r="GGT26" s="11"/>
      <c r="GGU26" s="11"/>
      <c r="GGV26" s="12"/>
      <c r="GGW26" s="9"/>
      <c r="GGX26" s="10"/>
      <c r="GGY26" s="10"/>
      <c r="GGZ26" s="10"/>
      <c r="GHA26" s="10"/>
      <c r="GHB26" s="11"/>
      <c r="GHC26" s="11"/>
      <c r="GHD26" s="12"/>
      <c r="GHE26" s="9"/>
      <c r="GHF26" s="10"/>
      <c r="GHG26" s="10"/>
      <c r="GHH26" s="10"/>
      <c r="GHI26" s="10"/>
      <c r="GHJ26" s="11"/>
      <c r="GHK26" s="11"/>
      <c r="GHL26" s="12"/>
      <c r="GHM26" s="9"/>
      <c r="GHN26" s="10"/>
      <c r="GHO26" s="10"/>
      <c r="GHP26" s="10"/>
      <c r="GHQ26" s="10"/>
      <c r="GHR26" s="11"/>
      <c r="GHS26" s="11"/>
      <c r="GHT26" s="12"/>
      <c r="GHU26" s="9"/>
      <c r="GHV26" s="10"/>
      <c r="GHW26" s="10"/>
      <c r="GHX26" s="10"/>
      <c r="GHY26" s="10"/>
      <c r="GHZ26" s="11"/>
      <c r="GIA26" s="11"/>
      <c r="GIB26" s="12"/>
      <c r="GIC26" s="9"/>
      <c r="GID26" s="10"/>
      <c r="GIE26" s="10"/>
      <c r="GIF26" s="10"/>
      <c r="GIG26" s="10"/>
      <c r="GIH26" s="11"/>
      <c r="GII26" s="11"/>
      <c r="GIJ26" s="12"/>
      <c r="GIK26" s="9"/>
      <c r="GIL26" s="10"/>
      <c r="GIM26" s="10"/>
      <c r="GIN26" s="10"/>
      <c r="GIO26" s="10"/>
      <c r="GIP26" s="11"/>
      <c r="GIQ26" s="11"/>
      <c r="GIR26" s="12"/>
      <c r="GIS26" s="9"/>
      <c r="GIT26" s="10"/>
      <c r="GIU26" s="10"/>
      <c r="GIV26" s="10"/>
      <c r="GIW26" s="10"/>
      <c r="GIX26" s="11"/>
      <c r="GIY26" s="11"/>
      <c r="GIZ26" s="12"/>
      <c r="GJA26" s="9"/>
      <c r="GJB26" s="10"/>
      <c r="GJC26" s="10"/>
      <c r="GJD26" s="10"/>
      <c r="GJE26" s="10"/>
      <c r="GJF26" s="11"/>
      <c r="GJG26" s="11"/>
      <c r="GJH26" s="12"/>
      <c r="GJI26" s="9"/>
      <c r="GJJ26" s="10"/>
      <c r="GJK26" s="10"/>
      <c r="GJL26" s="10"/>
      <c r="GJM26" s="10"/>
      <c r="GJN26" s="11"/>
      <c r="GJO26" s="11"/>
      <c r="GJP26" s="12"/>
      <c r="GJQ26" s="9"/>
      <c r="GJR26" s="10"/>
      <c r="GJS26" s="10"/>
      <c r="GJT26" s="10"/>
      <c r="GJU26" s="10"/>
      <c r="GJV26" s="11"/>
      <c r="GJW26" s="11"/>
      <c r="GJX26" s="12"/>
      <c r="GJY26" s="9"/>
      <c r="GJZ26" s="10"/>
      <c r="GKA26" s="10"/>
      <c r="GKB26" s="10"/>
      <c r="GKC26" s="10"/>
      <c r="GKD26" s="11"/>
      <c r="GKE26" s="11"/>
      <c r="GKF26" s="12"/>
      <c r="GKG26" s="9"/>
      <c r="GKH26" s="10"/>
      <c r="GKI26" s="10"/>
      <c r="GKJ26" s="10"/>
      <c r="GKK26" s="10"/>
      <c r="GKL26" s="11"/>
      <c r="GKM26" s="11"/>
      <c r="GKN26" s="12"/>
      <c r="GKO26" s="9"/>
      <c r="GKP26" s="10"/>
      <c r="GKQ26" s="10"/>
      <c r="GKR26" s="10"/>
      <c r="GKS26" s="10"/>
      <c r="GKT26" s="11"/>
      <c r="GKU26" s="11"/>
      <c r="GKV26" s="12"/>
      <c r="GKW26" s="9"/>
      <c r="GKX26" s="10"/>
      <c r="GKY26" s="10"/>
      <c r="GKZ26" s="10"/>
      <c r="GLA26" s="10"/>
      <c r="GLB26" s="11"/>
      <c r="GLC26" s="11"/>
      <c r="GLD26" s="12"/>
      <c r="GLE26" s="9"/>
      <c r="GLF26" s="10"/>
      <c r="GLG26" s="10"/>
      <c r="GLH26" s="10"/>
      <c r="GLI26" s="10"/>
      <c r="GLJ26" s="11"/>
      <c r="GLK26" s="11"/>
      <c r="GLL26" s="12"/>
      <c r="GLM26" s="9"/>
      <c r="GLN26" s="10"/>
      <c r="GLO26" s="10"/>
      <c r="GLP26" s="10"/>
      <c r="GLQ26" s="10"/>
      <c r="GLR26" s="11"/>
      <c r="GLS26" s="11"/>
      <c r="GLT26" s="12"/>
      <c r="GLU26" s="9"/>
      <c r="GLV26" s="10"/>
      <c r="GLW26" s="10"/>
      <c r="GLX26" s="10"/>
      <c r="GLY26" s="10"/>
      <c r="GLZ26" s="11"/>
      <c r="GMA26" s="11"/>
      <c r="GMB26" s="12"/>
      <c r="GMC26" s="9"/>
      <c r="GMD26" s="10"/>
      <c r="GME26" s="10"/>
      <c r="GMF26" s="10"/>
      <c r="GMG26" s="10"/>
      <c r="GMH26" s="11"/>
      <c r="GMI26" s="11"/>
      <c r="GMJ26" s="12"/>
      <c r="GMK26" s="9"/>
      <c r="GML26" s="10"/>
      <c r="GMM26" s="10"/>
      <c r="GMN26" s="10"/>
      <c r="GMO26" s="10"/>
      <c r="GMP26" s="11"/>
      <c r="GMQ26" s="11"/>
      <c r="GMR26" s="12"/>
      <c r="GMS26" s="9"/>
      <c r="GMT26" s="10"/>
      <c r="GMU26" s="10"/>
      <c r="GMV26" s="10"/>
      <c r="GMW26" s="10"/>
      <c r="GMX26" s="11"/>
      <c r="GMY26" s="11"/>
      <c r="GMZ26" s="12"/>
      <c r="GNA26" s="9"/>
      <c r="GNB26" s="10"/>
      <c r="GNC26" s="10"/>
      <c r="GND26" s="10"/>
      <c r="GNE26" s="10"/>
      <c r="GNF26" s="11"/>
      <c r="GNG26" s="11"/>
      <c r="GNH26" s="12"/>
      <c r="GNI26" s="9"/>
      <c r="GNJ26" s="10"/>
      <c r="GNK26" s="10"/>
      <c r="GNL26" s="10"/>
      <c r="GNM26" s="10"/>
      <c r="GNN26" s="11"/>
      <c r="GNO26" s="11"/>
      <c r="GNP26" s="12"/>
      <c r="GNQ26" s="9"/>
      <c r="GNR26" s="10"/>
      <c r="GNS26" s="10"/>
      <c r="GNT26" s="10"/>
      <c r="GNU26" s="10"/>
      <c r="GNV26" s="11"/>
      <c r="GNW26" s="11"/>
      <c r="GNX26" s="12"/>
      <c r="GNY26" s="9"/>
      <c r="GNZ26" s="10"/>
      <c r="GOA26" s="10"/>
      <c r="GOB26" s="10"/>
      <c r="GOC26" s="10"/>
      <c r="GOD26" s="11"/>
      <c r="GOE26" s="11"/>
      <c r="GOF26" s="12"/>
      <c r="GOG26" s="9"/>
      <c r="GOH26" s="10"/>
      <c r="GOI26" s="10"/>
      <c r="GOJ26" s="10"/>
      <c r="GOK26" s="10"/>
      <c r="GOL26" s="11"/>
      <c r="GOM26" s="11"/>
      <c r="GON26" s="12"/>
      <c r="GOO26" s="9"/>
      <c r="GOP26" s="10"/>
      <c r="GOQ26" s="10"/>
      <c r="GOR26" s="10"/>
      <c r="GOS26" s="10"/>
      <c r="GOT26" s="11"/>
      <c r="GOU26" s="11"/>
      <c r="GOV26" s="12"/>
      <c r="GOW26" s="9"/>
      <c r="GOX26" s="10"/>
      <c r="GOY26" s="10"/>
      <c r="GOZ26" s="10"/>
      <c r="GPA26" s="10"/>
      <c r="GPB26" s="11"/>
      <c r="GPC26" s="11"/>
      <c r="GPD26" s="12"/>
      <c r="GPE26" s="9"/>
      <c r="GPF26" s="10"/>
      <c r="GPG26" s="10"/>
      <c r="GPH26" s="10"/>
      <c r="GPI26" s="10"/>
      <c r="GPJ26" s="11"/>
      <c r="GPK26" s="11"/>
      <c r="GPL26" s="12"/>
      <c r="GPM26" s="9"/>
      <c r="GPN26" s="10"/>
      <c r="GPO26" s="10"/>
      <c r="GPP26" s="10"/>
      <c r="GPQ26" s="10"/>
      <c r="GPR26" s="11"/>
      <c r="GPS26" s="11"/>
      <c r="GPT26" s="12"/>
      <c r="GPU26" s="9"/>
      <c r="GPV26" s="10"/>
      <c r="GPW26" s="10"/>
      <c r="GPX26" s="10"/>
      <c r="GPY26" s="10"/>
      <c r="GPZ26" s="11"/>
      <c r="GQA26" s="11"/>
      <c r="GQB26" s="12"/>
      <c r="GQC26" s="9"/>
      <c r="GQD26" s="10"/>
      <c r="GQE26" s="10"/>
      <c r="GQF26" s="10"/>
      <c r="GQG26" s="10"/>
      <c r="GQH26" s="11"/>
      <c r="GQI26" s="11"/>
      <c r="GQJ26" s="12"/>
      <c r="GQK26" s="9"/>
      <c r="GQL26" s="10"/>
      <c r="GQM26" s="10"/>
      <c r="GQN26" s="10"/>
      <c r="GQO26" s="10"/>
      <c r="GQP26" s="11"/>
      <c r="GQQ26" s="11"/>
      <c r="GQR26" s="12"/>
      <c r="GQS26" s="9"/>
      <c r="GQT26" s="10"/>
      <c r="GQU26" s="10"/>
      <c r="GQV26" s="10"/>
      <c r="GQW26" s="10"/>
      <c r="GQX26" s="11"/>
      <c r="GQY26" s="11"/>
      <c r="GQZ26" s="12"/>
      <c r="GRA26" s="9"/>
      <c r="GRB26" s="10"/>
      <c r="GRC26" s="10"/>
      <c r="GRD26" s="10"/>
      <c r="GRE26" s="10"/>
      <c r="GRF26" s="11"/>
      <c r="GRG26" s="11"/>
      <c r="GRH26" s="12"/>
      <c r="GRI26" s="9"/>
      <c r="GRJ26" s="10"/>
      <c r="GRK26" s="10"/>
      <c r="GRL26" s="10"/>
      <c r="GRM26" s="10"/>
      <c r="GRN26" s="11"/>
      <c r="GRO26" s="11"/>
      <c r="GRP26" s="12"/>
      <c r="GRQ26" s="9"/>
      <c r="GRR26" s="10"/>
      <c r="GRS26" s="10"/>
      <c r="GRT26" s="10"/>
      <c r="GRU26" s="10"/>
      <c r="GRV26" s="11"/>
      <c r="GRW26" s="11"/>
      <c r="GRX26" s="12"/>
      <c r="GRY26" s="9"/>
      <c r="GRZ26" s="10"/>
      <c r="GSA26" s="10"/>
      <c r="GSB26" s="10"/>
      <c r="GSC26" s="10"/>
      <c r="GSD26" s="11"/>
      <c r="GSE26" s="11"/>
      <c r="GSF26" s="12"/>
      <c r="GSG26" s="9"/>
      <c r="GSH26" s="10"/>
      <c r="GSI26" s="10"/>
      <c r="GSJ26" s="10"/>
      <c r="GSK26" s="10"/>
      <c r="GSL26" s="11"/>
      <c r="GSM26" s="11"/>
      <c r="GSN26" s="12"/>
      <c r="GSO26" s="9"/>
      <c r="GSP26" s="10"/>
      <c r="GSQ26" s="10"/>
      <c r="GSR26" s="10"/>
      <c r="GSS26" s="10"/>
      <c r="GST26" s="11"/>
      <c r="GSU26" s="11"/>
      <c r="GSV26" s="12"/>
      <c r="GSW26" s="9"/>
      <c r="GSX26" s="10"/>
      <c r="GSY26" s="10"/>
      <c r="GSZ26" s="10"/>
      <c r="GTA26" s="10"/>
      <c r="GTB26" s="11"/>
      <c r="GTC26" s="11"/>
      <c r="GTD26" s="12"/>
      <c r="GTE26" s="9"/>
      <c r="GTF26" s="10"/>
      <c r="GTG26" s="10"/>
      <c r="GTH26" s="10"/>
      <c r="GTI26" s="10"/>
      <c r="GTJ26" s="11"/>
      <c r="GTK26" s="11"/>
      <c r="GTL26" s="12"/>
      <c r="GTM26" s="9"/>
      <c r="GTN26" s="10"/>
      <c r="GTO26" s="10"/>
      <c r="GTP26" s="10"/>
      <c r="GTQ26" s="10"/>
      <c r="GTR26" s="11"/>
      <c r="GTS26" s="11"/>
      <c r="GTT26" s="12"/>
      <c r="GTU26" s="9"/>
      <c r="GTV26" s="10"/>
      <c r="GTW26" s="10"/>
      <c r="GTX26" s="10"/>
      <c r="GTY26" s="10"/>
      <c r="GTZ26" s="11"/>
      <c r="GUA26" s="11"/>
      <c r="GUB26" s="12"/>
      <c r="GUC26" s="9"/>
      <c r="GUD26" s="10"/>
      <c r="GUE26" s="10"/>
      <c r="GUF26" s="10"/>
      <c r="GUG26" s="10"/>
      <c r="GUH26" s="11"/>
      <c r="GUI26" s="11"/>
      <c r="GUJ26" s="12"/>
      <c r="GUK26" s="9"/>
      <c r="GUL26" s="10"/>
      <c r="GUM26" s="10"/>
      <c r="GUN26" s="10"/>
      <c r="GUO26" s="10"/>
      <c r="GUP26" s="11"/>
      <c r="GUQ26" s="11"/>
      <c r="GUR26" s="12"/>
      <c r="GUS26" s="9"/>
      <c r="GUT26" s="10"/>
      <c r="GUU26" s="10"/>
      <c r="GUV26" s="10"/>
      <c r="GUW26" s="10"/>
      <c r="GUX26" s="11"/>
      <c r="GUY26" s="11"/>
      <c r="GUZ26" s="12"/>
      <c r="GVA26" s="9"/>
      <c r="GVB26" s="10"/>
      <c r="GVC26" s="10"/>
      <c r="GVD26" s="10"/>
      <c r="GVE26" s="10"/>
      <c r="GVF26" s="11"/>
      <c r="GVG26" s="11"/>
      <c r="GVH26" s="12"/>
      <c r="GVI26" s="9"/>
      <c r="GVJ26" s="10"/>
      <c r="GVK26" s="10"/>
      <c r="GVL26" s="10"/>
      <c r="GVM26" s="10"/>
      <c r="GVN26" s="11"/>
      <c r="GVO26" s="11"/>
      <c r="GVP26" s="12"/>
      <c r="GVQ26" s="9"/>
      <c r="GVR26" s="10"/>
      <c r="GVS26" s="10"/>
      <c r="GVT26" s="10"/>
      <c r="GVU26" s="10"/>
      <c r="GVV26" s="11"/>
      <c r="GVW26" s="11"/>
      <c r="GVX26" s="12"/>
      <c r="GVY26" s="9"/>
      <c r="GVZ26" s="10"/>
      <c r="GWA26" s="10"/>
      <c r="GWB26" s="10"/>
      <c r="GWC26" s="10"/>
      <c r="GWD26" s="11"/>
      <c r="GWE26" s="11"/>
      <c r="GWF26" s="12"/>
      <c r="GWG26" s="9"/>
      <c r="GWH26" s="10"/>
      <c r="GWI26" s="10"/>
      <c r="GWJ26" s="10"/>
      <c r="GWK26" s="10"/>
      <c r="GWL26" s="11"/>
      <c r="GWM26" s="11"/>
      <c r="GWN26" s="12"/>
      <c r="GWO26" s="9"/>
      <c r="GWP26" s="10"/>
      <c r="GWQ26" s="10"/>
      <c r="GWR26" s="10"/>
      <c r="GWS26" s="10"/>
      <c r="GWT26" s="11"/>
      <c r="GWU26" s="11"/>
      <c r="GWV26" s="12"/>
      <c r="GWW26" s="9"/>
      <c r="GWX26" s="10"/>
      <c r="GWY26" s="10"/>
      <c r="GWZ26" s="10"/>
      <c r="GXA26" s="10"/>
      <c r="GXB26" s="11"/>
      <c r="GXC26" s="11"/>
      <c r="GXD26" s="12"/>
      <c r="GXE26" s="9"/>
      <c r="GXF26" s="10"/>
      <c r="GXG26" s="10"/>
      <c r="GXH26" s="10"/>
      <c r="GXI26" s="10"/>
      <c r="GXJ26" s="11"/>
      <c r="GXK26" s="11"/>
      <c r="GXL26" s="12"/>
      <c r="GXM26" s="9"/>
      <c r="GXN26" s="10"/>
      <c r="GXO26" s="10"/>
      <c r="GXP26" s="10"/>
      <c r="GXQ26" s="10"/>
      <c r="GXR26" s="11"/>
      <c r="GXS26" s="11"/>
      <c r="GXT26" s="12"/>
      <c r="GXU26" s="9"/>
      <c r="GXV26" s="10"/>
      <c r="GXW26" s="10"/>
      <c r="GXX26" s="10"/>
      <c r="GXY26" s="10"/>
      <c r="GXZ26" s="11"/>
      <c r="GYA26" s="11"/>
      <c r="GYB26" s="12"/>
      <c r="GYC26" s="9"/>
      <c r="GYD26" s="10"/>
      <c r="GYE26" s="10"/>
      <c r="GYF26" s="10"/>
      <c r="GYG26" s="10"/>
      <c r="GYH26" s="11"/>
      <c r="GYI26" s="11"/>
      <c r="GYJ26" s="12"/>
      <c r="GYK26" s="9"/>
      <c r="GYL26" s="10"/>
      <c r="GYM26" s="10"/>
      <c r="GYN26" s="10"/>
      <c r="GYO26" s="10"/>
      <c r="GYP26" s="11"/>
      <c r="GYQ26" s="11"/>
      <c r="GYR26" s="12"/>
      <c r="GYS26" s="9"/>
      <c r="GYT26" s="10"/>
      <c r="GYU26" s="10"/>
      <c r="GYV26" s="10"/>
      <c r="GYW26" s="10"/>
      <c r="GYX26" s="11"/>
      <c r="GYY26" s="11"/>
      <c r="GYZ26" s="12"/>
      <c r="GZA26" s="9"/>
      <c r="GZB26" s="10"/>
      <c r="GZC26" s="10"/>
      <c r="GZD26" s="10"/>
      <c r="GZE26" s="10"/>
      <c r="GZF26" s="11"/>
      <c r="GZG26" s="11"/>
      <c r="GZH26" s="12"/>
      <c r="GZI26" s="9"/>
      <c r="GZJ26" s="10"/>
      <c r="GZK26" s="10"/>
      <c r="GZL26" s="10"/>
      <c r="GZM26" s="10"/>
      <c r="GZN26" s="11"/>
      <c r="GZO26" s="11"/>
      <c r="GZP26" s="12"/>
      <c r="GZQ26" s="9"/>
      <c r="GZR26" s="10"/>
      <c r="GZS26" s="10"/>
      <c r="GZT26" s="10"/>
      <c r="GZU26" s="10"/>
      <c r="GZV26" s="11"/>
      <c r="GZW26" s="11"/>
      <c r="GZX26" s="12"/>
      <c r="GZY26" s="9"/>
      <c r="GZZ26" s="10"/>
      <c r="HAA26" s="10"/>
      <c r="HAB26" s="10"/>
      <c r="HAC26" s="10"/>
      <c r="HAD26" s="11"/>
      <c r="HAE26" s="11"/>
      <c r="HAF26" s="12"/>
      <c r="HAG26" s="9"/>
      <c r="HAH26" s="10"/>
      <c r="HAI26" s="10"/>
      <c r="HAJ26" s="10"/>
      <c r="HAK26" s="10"/>
      <c r="HAL26" s="11"/>
      <c r="HAM26" s="11"/>
      <c r="HAN26" s="12"/>
      <c r="HAO26" s="9"/>
      <c r="HAP26" s="10"/>
      <c r="HAQ26" s="10"/>
      <c r="HAR26" s="10"/>
      <c r="HAS26" s="10"/>
      <c r="HAT26" s="11"/>
      <c r="HAU26" s="11"/>
      <c r="HAV26" s="12"/>
      <c r="HAW26" s="9"/>
      <c r="HAX26" s="10"/>
      <c r="HAY26" s="10"/>
      <c r="HAZ26" s="10"/>
      <c r="HBA26" s="10"/>
      <c r="HBB26" s="11"/>
      <c r="HBC26" s="11"/>
      <c r="HBD26" s="12"/>
      <c r="HBE26" s="9"/>
      <c r="HBF26" s="10"/>
      <c r="HBG26" s="10"/>
      <c r="HBH26" s="10"/>
      <c r="HBI26" s="10"/>
      <c r="HBJ26" s="11"/>
      <c r="HBK26" s="11"/>
      <c r="HBL26" s="12"/>
      <c r="HBM26" s="9"/>
      <c r="HBN26" s="10"/>
      <c r="HBO26" s="10"/>
      <c r="HBP26" s="10"/>
      <c r="HBQ26" s="10"/>
      <c r="HBR26" s="11"/>
      <c r="HBS26" s="11"/>
      <c r="HBT26" s="12"/>
      <c r="HBU26" s="9"/>
      <c r="HBV26" s="10"/>
      <c r="HBW26" s="10"/>
      <c r="HBX26" s="10"/>
      <c r="HBY26" s="10"/>
      <c r="HBZ26" s="11"/>
      <c r="HCA26" s="11"/>
      <c r="HCB26" s="12"/>
      <c r="HCC26" s="9"/>
      <c r="HCD26" s="10"/>
      <c r="HCE26" s="10"/>
      <c r="HCF26" s="10"/>
      <c r="HCG26" s="10"/>
      <c r="HCH26" s="11"/>
      <c r="HCI26" s="11"/>
      <c r="HCJ26" s="12"/>
      <c r="HCK26" s="9"/>
      <c r="HCL26" s="10"/>
      <c r="HCM26" s="10"/>
      <c r="HCN26" s="10"/>
      <c r="HCO26" s="10"/>
      <c r="HCP26" s="11"/>
      <c r="HCQ26" s="11"/>
      <c r="HCR26" s="12"/>
      <c r="HCS26" s="9"/>
      <c r="HCT26" s="10"/>
      <c r="HCU26" s="10"/>
      <c r="HCV26" s="10"/>
      <c r="HCW26" s="10"/>
      <c r="HCX26" s="11"/>
      <c r="HCY26" s="11"/>
      <c r="HCZ26" s="12"/>
      <c r="HDA26" s="9"/>
      <c r="HDB26" s="10"/>
      <c r="HDC26" s="10"/>
      <c r="HDD26" s="10"/>
      <c r="HDE26" s="10"/>
      <c r="HDF26" s="11"/>
      <c r="HDG26" s="11"/>
      <c r="HDH26" s="12"/>
      <c r="HDI26" s="9"/>
      <c r="HDJ26" s="10"/>
      <c r="HDK26" s="10"/>
      <c r="HDL26" s="10"/>
      <c r="HDM26" s="10"/>
      <c r="HDN26" s="11"/>
      <c r="HDO26" s="11"/>
      <c r="HDP26" s="12"/>
      <c r="HDQ26" s="9"/>
      <c r="HDR26" s="10"/>
      <c r="HDS26" s="10"/>
      <c r="HDT26" s="10"/>
      <c r="HDU26" s="10"/>
      <c r="HDV26" s="11"/>
      <c r="HDW26" s="11"/>
      <c r="HDX26" s="12"/>
      <c r="HDY26" s="9"/>
      <c r="HDZ26" s="10"/>
      <c r="HEA26" s="10"/>
      <c r="HEB26" s="10"/>
      <c r="HEC26" s="10"/>
      <c r="HED26" s="11"/>
      <c r="HEE26" s="11"/>
      <c r="HEF26" s="12"/>
      <c r="HEG26" s="9"/>
      <c r="HEH26" s="10"/>
      <c r="HEI26" s="10"/>
      <c r="HEJ26" s="10"/>
      <c r="HEK26" s="10"/>
      <c r="HEL26" s="11"/>
      <c r="HEM26" s="11"/>
      <c r="HEN26" s="12"/>
      <c r="HEO26" s="9"/>
      <c r="HEP26" s="10"/>
      <c r="HEQ26" s="10"/>
      <c r="HER26" s="10"/>
      <c r="HES26" s="10"/>
      <c r="HET26" s="11"/>
      <c r="HEU26" s="11"/>
      <c r="HEV26" s="12"/>
      <c r="HEW26" s="9"/>
      <c r="HEX26" s="10"/>
      <c r="HEY26" s="10"/>
      <c r="HEZ26" s="10"/>
      <c r="HFA26" s="10"/>
      <c r="HFB26" s="11"/>
      <c r="HFC26" s="11"/>
      <c r="HFD26" s="12"/>
      <c r="HFE26" s="9"/>
      <c r="HFF26" s="10"/>
      <c r="HFG26" s="10"/>
      <c r="HFH26" s="10"/>
      <c r="HFI26" s="10"/>
      <c r="HFJ26" s="11"/>
      <c r="HFK26" s="11"/>
      <c r="HFL26" s="12"/>
      <c r="HFM26" s="9"/>
      <c r="HFN26" s="10"/>
      <c r="HFO26" s="10"/>
      <c r="HFP26" s="10"/>
      <c r="HFQ26" s="10"/>
      <c r="HFR26" s="11"/>
      <c r="HFS26" s="11"/>
      <c r="HFT26" s="12"/>
      <c r="HFU26" s="9"/>
      <c r="HFV26" s="10"/>
      <c r="HFW26" s="10"/>
      <c r="HFX26" s="10"/>
      <c r="HFY26" s="10"/>
      <c r="HFZ26" s="11"/>
      <c r="HGA26" s="11"/>
      <c r="HGB26" s="12"/>
      <c r="HGC26" s="9"/>
      <c r="HGD26" s="10"/>
      <c r="HGE26" s="10"/>
      <c r="HGF26" s="10"/>
      <c r="HGG26" s="10"/>
      <c r="HGH26" s="11"/>
      <c r="HGI26" s="11"/>
      <c r="HGJ26" s="12"/>
      <c r="HGK26" s="9"/>
      <c r="HGL26" s="10"/>
      <c r="HGM26" s="10"/>
      <c r="HGN26" s="10"/>
      <c r="HGO26" s="10"/>
      <c r="HGP26" s="11"/>
      <c r="HGQ26" s="11"/>
      <c r="HGR26" s="12"/>
      <c r="HGS26" s="9"/>
      <c r="HGT26" s="10"/>
      <c r="HGU26" s="10"/>
      <c r="HGV26" s="10"/>
      <c r="HGW26" s="10"/>
      <c r="HGX26" s="11"/>
      <c r="HGY26" s="11"/>
      <c r="HGZ26" s="12"/>
      <c r="HHA26" s="9"/>
      <c r="HHB26" s="10"/>
      <c r="HHC26" s="10"/>
      <c r="HHD26" s="10"/>
      <c r="HHE26" s="10"/>
      <c r="HHF26" s="11"/>
      <c r="HHG26" s="11"/>
      <c r="HHH26" s="12"/>
      <c r="HHI26" s="9"/>
      <c r="HHJ26" s="10"/>
      <c r="HHK26" s="10"/>
      <c r="HHL26" s="10"/>
      <c r="HHM26" s="10"/>
      <c r="HHN26" s="11"/>
      <c r="HHO26" s="11"/>
      <c r="HHP26" s="12"/>
      <c r="HHQ26" s="9"/>
      <c r="HHR26" s="10"/>
      <c r="HHS26" s="10"/>
      <c r="HHT26" s="10"/>
      <c r="HHU26" s="10"/>
      <c r="HHV26" s="11"/>
      <c r="HHW26" s="11"/>
      <c r="HHX26" s="12"/>
      <c r="HHY26" s="9"/>
      <c r="HHZ26" s="10"/>
      <c r="HIA26" s="10"/>
      <c r="HIB26" s="10"/>
      <c r="HIC26" s="10"/>
      <c r="HID26" s="11"/>
      <c r="HIE26" s="11"/>
      <c r="HIF26" s="12"/>
      <c r="HIG26" s="9"/>
      <c r="HIH26" s="10"/>
      <c r="HII26" s="10"/>
      <c r="HIJ26" s="10"/>
      <c r="HIK26" s="10"/>
      <c r="HIL26" s="11"/>
      <c r="HIM26" s="11"/>
      <c r="HIN26" s="12"/>
      <c r="HIO26" s="9"/>
      <c r="HIP26" s="10"/>
      <c r="HIQ26" s="10"/>
      <c r="HIR26" s="10"/>
      <c r="HIS26" s="10"/>
      <c r="HIT26" s="11"/>
      <c r="HIU26" s="11"/>
      <c r="HIV26" s="12"/>
      <c r="HIW26" s="9"/>
      <c r="HIX26" s="10"/>
      <c r="HIY26" s="10"/>
      <c r="HIZ26" s="10"/>
      <c r="HJA26" s="10"/>
      <c r="HJB26" s="11"/>
      <c r="HJC26" s="11"/>
      <c r="HJD26" s="12"/>
      <c r="HJE26" s="9"/>
      <c r="HJF26" s="10"/>
      <c r="HJG26" s="10"/>
      <c r="HJH26" s="10"/>
      <c r="HJI26" s="10"/>
      <c r="HJJ26" s="11"/>
      <c r="HJK26" s="11"/>
      <c r="HJL26" s="12"/>
      <c r="HJM26" s="9"/>
      <c r="HJN26" s="10"/>
      <c r="HJO26" s="10"/>
      <c r="HJP26" s="10"/>
      <c r="HJQ26" s="10"/>
      <c r="HJR26" s="11"/>
      <c r="HJS26" s="11"/>
      <c r="HJT26" s="12"/>
      <c r="HJU26" s="9"/>
      <c r="HJV26" s="10"/>
      <c r="HJW26" s="10"/>
      <c r="HJX26" s="10"/>
      <c r="HJY26" s="10"/>
      <c r="HJZ26" s="11"/>
      <c r="HKA26" s="11"/>
      <c r="HKB26" s="12"/>
      <c r="HKC26" s="9"/>
      <c r="HKD26" s="10"/>
      <c r="HKE26" s="10"/>
      <c r="HKF26" s="10"/>
      <c r="HKG26" s="10"/>
      <c r="HKH26" s="11"/>
      <c r="HKI26" s="11"/>
      <c r="HKJ26" s="12"/>
      <c r="HKK26" s="9"/>
      <c r="HKL26" s="10"/>
      <c r="HKM26" s="10"/>
      <c r="HKN26" s="10"/>
      <c r="HKO26" s="10"/>
      <c r="HKP26" s="11"/>
      <c r="HKQ26" s="11"/>
      <c r="HKR26" s="12"/>
      <c r="HKS26" s="9"/>
      <c r="HKT26" s="10"/>
      <c r="HKU26" s="10"/>
      <c r="HKV26" s="10"/>
      <c r="HKW26" s="10"/>
      <c r="HKX26" s="11"/>
      <c r="HKY26" s="11"/>
      <c r="HKZ26" s="12"/>
      <c r="HLA26" s="9"/>
      <c r="HLB26" s="10"/>
      <c r="HLC26" s="10"/>
      <c r="HLD26" s="10"/>
      <c r="HLE26" s="10"/>
      <c r="HLF26" s="11"/>
      <c r="HLG26" s="11"/>
      <c r="HLH26" s="12"/>
      <c r="HLI26" s="9"/>
      <c r="HLJ26" s="10"/>
      <c r="HLK26" s="10"/>
      <c r="HLL26" s="10"/>
      <c r="HLM26" s="10"/>
      <c r="HLN26" s="11"/>
      <c r="HLO26" s="11"/>
      <c r="HLP26" s="12"/>
      <c r="HLQ26" s="9"/>
      <c r="HLR26" s="10"/>
      <c r="HLS26" s="10"/>
      <c r="HLT26" s="10"/>
      <c r="HLU26" s="10"/>
      <c r="HLV26" s="11"/>
      <c r="HLW26" s="11"/>
      <c r="HLX26" s="12"/>
      <c r="HLY26" s="9"/>
      <c r="HLZ26" s="10"/>
      <c r="HMA26" s="10"/>
      <c r="HMB26" s="10"/>
      <c r="HMC26" s="10"/>
      <c r="HMD26" s="11"/>
      <c r="HME26" s="11"/>
      <c r="HMF26" s="12"/>
      <c r="HMG26" s="9"/>
      <c r="HMH26" s="10"/>
      <c r="HMI26" s="10"/>
      <c r="HMJ26" s="10"/>
      <c r="HMK26" s="10"/>
      <c r="HML26" s="11"/>
      <c r="HMM26" s="11"/>
      <c r="HMN26" s="12"/>
      <c r="HMO26" s="9"/>
      <c r="HMP26" s="10"/>
      <c r="HMQ26" s="10"/>
      <c r="HMR26" s="10"/>
      <c r="HMS26" s="10"/>
      <c r="HMT26" s="11"/>
      <c r="HMU26" s="11"/>
      <c r="HMV26" s="12"/>
      <c r="HMW26" s="9"/>
      <c r="HMX26" s="10"/>
      <c r="HMY26" s="10"/>
      <c r="HMZ26" s="10"/>
      <c r="HNA26" s="10"/>
      <c r="HNB26" s="11"/>
      <c r="HNC26" s="11"/>
      <c r="HND26" s="12"/>
      <c r="HNE26" s="9"/>
      <c r="HNF26" s="10"/>
      <c r="HNG26" s="10"/>
      <c r="HNH26" s="10"/>
      <c r="HNI26" s="10"/>
      <c r="HNJ26" s="11"/>
      <c r="HNK26" s="11"/>
      <c r="HNL26" s="12"/>
      <c r="HNM26" s="9"/>
      <c r="HNN26" s="10"/>
      <c r="HNO26" s="10"/>
      <c r="HNP26" s="10"/>
      <c r="HNQ26" s="10"/>
      <c r="HNR26" s="11"/>
      <c r="HNS26" s="11"/>
      <c r="HNT26" s="12"/>
      <c r="HNU26" s="9"/>
      <c r="HNV26" s="10"/>
      <c r="HNW26" s="10"/>
      <c r="HNX26" s="10"/>
      <c r="HNY26" s="10"/>
      <c r="HNZ26" s="11"/>
      <c r="HOA26" s="11"/>
      <c r="HOB26" s="12"/>
      <c r="HOC26" s="9"/>
      <c r="HOD26" s="10"/>
      <c r="HOE26" s="10"/>
      <c r="HOF26" s="10"/>
      <c r="HOG26" s="10"/>
      <c r="HOH26" s="11"/>
      <c r="HOI26" s="11"/>
      <c r="HOJ26" s="12"/>
      <c r="HOK26" s="9"/>
      <c r="HOL26" s="10"/>
      <c r="HOM26" s="10"/>
      <c r="HON26" s="10"/>
      <c r="HOO26" s="10"/>
      <c r="HOP26" s="11"/>
      <c r="HOQ26" s="11"/>
      <c r="HOR26" s="12"/>
      <c r="HOS26" s="9"/>
      <c r="HOT26" s="10"/>
      <c r="HOU26" s="10"/>
      <c r="HOV26" s="10"/>
      <c r="HOW26" s="10"/>
      <c r="HOX26" s="11"/>
      <c r="HOY26" s="11"/>
      <c r="HOZ26" s="12"/>
      <c r="HPA26" s="9"/>
      <c r="HPB26" s="10"/>
      <c r="HPC26" s="10"/>
      <c r="HPD26" s="10"/>
      <c r="HPE26" s="10"/>
      <c r="HPF26" s="11"/>
      <c r="HPG26" s="11"/>
      <c r="HPH26" s="12"/>
      <c r="HPI26" s="9"/>
      <c r="HPJ26" s="10"/>
      <c r="HPK26" s="10"/>
      <c r="HPL26" s="10"/>
      <c r="HPM26" s="10"/>
      <c r="HPN26" s="11"/>
      <c r="HPO26" s="11"/>
      <c r="HPP26" s="12"/>
      <c r="HPQ26" s="9"/>
      <c r="HPR26" s="10"/>
      <c r="HPS26" s="10"/>
      <c r="HPT26" s="10"/>
      <c r="HPU26" s="10"/>
      <c r="HPV26" s="11"/>
      <c r="HPW26" s="11"/>
      <c r="HPX26" s="12"/>
      <c r="HPY26" s="9"/>
      <c r="HPZ26" s="10"/>
      <c r="HQA26" s="10"/>
      <c r="HQB26" s="10"/>
      <c r="HQC26" s="10"/>
      <c r="HQD26" s="11"/>
      <c r="HQE26" s="11"/>
      <c r="HQF26" s="12"/>
      <c r="HQG26" s="9"/>
      <c r="HQH26" s="10"/>
      <c r="HQI26" s="10"/>
      <c r="HQJ26" s="10"/>
      <c r="HQK26" s="10"/>
      <c r="HQL26" s="11"/>
      <c r="HQM26" s="11"/>
      <c r="HQN26" s="12"/>
      <c r="HQO26" s="9"/>
      <c r="HQP26" s="10"/>
      <c r="HQQ26" s="10"/>
      <c r="HQR26" s="10"/>
      <c r="HQS26" s="10"/>
      <c r="HQT26" s="11"/>
      <c r="HQU26" s="11"/>
      <c r="HQV26" s="12"/>
      <c r="HQW26" s="9"/>
      <c r="HQX26" s="10"/>
      <c r="HQY26" s="10"/>
      <c r="HQZ26" s="10"/>
      <c r="HRA26" s="10"/>
      <c r="HRB26" s="11"/>
      <c r="HRC26" s="11"/>
      <c r="HRD26" s="12"/>
      <c r="HRE26" s="9"/>
      <c r="HRF26" s="10"/>
      <c r="HRG26" s="10"/>
      <c r="HRH26" s="10"/>
      <c r="HRI26" s="10"/>
      <c r="HRJ26" s="11"/>
      <c r="HRK26" s="11"/>
      <c r="HRL26" s="12"/>
      <c r="HRM26" s="9"/>
      <c r="HRN26" s="10"/>
      <c r="HRO26" s="10"/>
      <c r="HRP26" s="10"/>
      <c r="HRQ26" s="10"/>
      <c r="HRR26" s="11"/>
      <c r="HRS26" s="11"/>
      <c r="HRT26" s="12"/>
      <c r="HRU26" s="9"/>
      <c r="HRV26" s="10"/>
      <c r="HRW26" s="10"/>
      <c r="HRX26" s="10"/>
      <c r="HRY26" s="10"/>
      <c r="HRZ26" s="11"/>
      <c r="HSA26" s="11"/>
      <c r="HSB26" s="12"/>
      <c r="HSC26" s="9"/>
      <c r="HSD26" s="10"/>
      <c r="HSE26" s="10"/>
      <c r="HSF26" s="10"/>
      <c r="HSG26" s="10"/>
      <c r="HSH26" s="11"/>
      <c r="HSI26" s="11"/>
      <c r="HSJ26" s="12"/>
      <c r="HSK26" s="9"/>
      <c r="HSL26" s="10"/>
      <c r="HSM26" s="10"/>
      <c r="HSN26" s="10"/>
      <c r="HSO26" s="10"/>
      <c r="HSP26" s="11"/>
      <c r="HSQ26" s="11"/>
      <c r="HSR26" s="12"/>
      <c r="HSS26" s="9"/>
      <c r="HST26" s="10"/>
      <c r="HSU26" s="10"/>
      <c r="HSV26" s="10"/>
      <c r="HSW26" s="10"/>
      <c r="HSX26" s="11"/>
      <c r="HSY26" s="11"/>
      <c r="HSZ26" s="12"/>
      <c r="HTA26" s="9"/>
      <c r="HTB26" s="10"/>
      <c r="HTC26" s="10"/>
      <c r="HTD26" s="10"/>
      <c r="HTE26" s="10"/>
      <c r="HTF26" s="11"/>
      <c r="HTG26" s="11"/>
      <c r="HTH26" s="12"/>
      <c r="HTI26" s="9"/>
      <c r="HTJ26" s="10"/>
      <c r="HTK26" s="10"/>
      <c r="HTL26" s="10"/>
      <c r="HTM26" s="10"/>
      <c r="HTN26" s="11"/>
      <c r="HTO26" s="11"/>
      <c r="HTP26" s="12"/>
      <c r="HTQ26" s="9"/>
      <c r="HTR26" s="10"/>
      <c r="HTS26" s="10"/>
      <c r="HTT26" s="10"/>
      <c r="HTU26" s="10"/>
      <c r="HTV26" s="11"/>
      <c r="HTW26" s="11"/>
      <c r="HTX26" s="12"/>
      <c r="HTY26" s="9"/>
      <c r="HTZ26" s="10"/>
      <c r="HUA26" s="10"/>
      <c r="HUB26" s="10"/>
      <c r="HUC26" s="10"/>
      <c r="HUD26" s="11"/>
      <c r="HUE26" s="11"/>
      <c r="HUF26" s="12"/>
      <c r="HUG26" s="9"/>
      <c r="HUH26" s="10"/>
      <c r="HUI26" s="10"/>
      <c r="HUJ26" s="10"/>
      <c r="HUK26" s="10"/>
      <c r="HUL26" s="11"/>
      <c r="HUM26" s="11"/>
      <c r="HUN26" s="12"/>
      <c r="HUO26" s="9"/>
      <c r="HUP26" s="10"/>
      <c r="HUQ26" s="10"/>
      <c r="HUR26" s="10"/>
      <c r="HUS26" s="10"/>
      <c r="HUT26" s="11"/>
      <c r="HUU26" s="11"/>
      <c r="HUV26" s="12"/>
      <c r="HUW26" s="9"/>
      <c r="HUX26" s="10"/>
      <c r="HUY26" s="10"/>
      <c r="HUZ26" s="10"/>
      <c r="HVA26" s="10"/>
      <c r="HVB26" s="11"/>
      <c r="HVC26" s="11"/>
      <c r="HVD26" s="12"/>
      <c r="HVE26" s="9"/>
      <c r="HVF26" s="10"/>
      <c r="HVG26" s="10"/>
      <c r="HVH26" s="10"/>
      <c r="HVI26" s="10"/>
      <c r="HVJ26" s="11"/>
      <c r="HVK26" s="11"/>
      <c r="HVL26" s="12"/>
      <c r="HVM26" s="9"/>
      <c r="HVN26" s="10"/>
      <c r="HVO26" s="10"/>
      <c r="HVP26" s="10"/>
      <c r="HVQ26" s="10"/>
      <c r="HVR26" s="11"/>
      <c r="HVS26" s="11"/>
      <c r="HVT26" s="12"/>
      <c r="HVU26" s="9"/>
      <c r="HVV26" s="10"/>
      <c r="HVW26" s="10"/>
      <c r="HVX26" s="10"/>
      <c r="HVY26" s="10"/>
      <c r="HVZ26" s="11"/>
      <c r="HWA26" s="11"/>
      <c r="HWB26" s="12"/>
      <c r="HWC26" s="9"/>
      <c r="HWD26" s="10"/>
      <c r="HWE26" s="10"/>
      <c r="HWF26" s="10"/>
      <c r="HWG26" s="10"/>
      <c r="HWH26" s="11"/>
      <c r="HWI26" s="11"/>
      <c r="HWJ26" s="12"/>
      <c r="HWK26" s="9"/>
      <c r="HWL26" s="10"/>
      <c r="HWM26" s="10"/>
      <c r="HWN26" s="10"/>
      <c r="HWO26" s="10"/>
      <c r="HWP26" s="11"/>
      <c r="HWQ26" s="11"/>
      <c r="HWR26" s="12"/>
      <c r="HWS26" s="9"/>
      <c r="HWT26" s="10"/>
      <c r="HWU26" s="10"/>
      <c r="HWV26" s="10"/>
      <c r="HWW26" s="10"/>
      <c r="HWX26" s="11"/>
      <c r="HWY26" s="11"/>
      <c r="HWZ26" s="12"/>
      <c r="HXA26" s="9"/>
      <c r="HXB26" s="10"/>
      <c r="HXC26" s="10"/>
      <c r="HXD26" s="10"/>
      <c r="HXE26" s="10"/>
      <c r="HXF26" s="11"/>
      <c r="HXG26" s="11"/>
      <c r="HXH26" s="12"/>
      <c r="HXI26" s="9"/>
      <c r="HXJ26" s="10"/>
      <c r="HXK26" s="10"/>
      <c r="HXL26" s="10"/>
      <c r="HXM26" s="10"/>
      <c r="HXN26" s="11"/>
      <c r="HXO26" s="11"/>
      <c r="HXP26" s="12"/>
      <c r="HXQ26" s="9"/>
      <c r="HXR26" s="10"/>
      <c r="HXS26" s="10"/>
      <c r="HXT26" s="10"/>
      <c r="HXU26" s="10"/>
      <c r="HXV26" s="11"/>
      <c r="HXW26" s="11"/>
      <c r="HXX26" s="12"/>
      <c r="HXY26" s="9"/>
      <c r="HXZ26" s="10"/>
      <c r="HYA26" s="10"/>
      <c r="HYB26" s="10"/>
      <c r="HYC26" s="10"/>
      <c r="HYD26" s="11"/>
      <c r="HYE26" s="11"/>
      <c r="HYF26" s="12"/>
      <c r="HYG26" s="9"/>
      <c r="HYH26" s="10"/>
      <c r="HYI26" s="10"/>
      <c r="HYJ26" s="10"/>
      <c r="HYK26" s="10"/>
      <c r="HYL26" s="11"/>
      <c r="HYM26" s="11"/>
      <c r="HYN26" s="12"/>
      <c r="HYO26" s="9"/>
      <c r="HYP26" s="10"/>
      <c r="HYQ26" s="10"/>
      <c r="HYR26" s="10"/>
      <c r="HYS26" s="10"/>
      <c r="HYT26" s="11"/>
      <c r="HYU26" s="11"/>
      <c r="HYV26" s="12"/>
      <c r="HYW26" s="9"/>
      <c r="HYX26" s="10"/>
      <c r="HYY26" s="10"/>
      <c r="HYZ26" s="10"/>
      <c r="HZA26" s="10"/>
      <c r="HZB26" s="11"/>
      <c r="HZC26" s="11"/>
      <c r="HZD26" s="12"/>
      <c r="HZE26" s="9"/>
      <c r="HZF26" s="10"/>
      <c r="HZG26" s="10"/>
      <c r="HZH26" s="10"/>
      <c r="HZI26" s="10"/>
      <c r="HZJ26" s="11"/>
      <c r="HZK26" s="11"/>
      <c r="HZL26" s="12"/>
      <c r="HZM26" s="9"/>
      <c r="HZN26" s="10"/>
      <c r="HZO26" s="10"/>
      <c r="HZP26" s="10"/>
      <c r="HZQ26" s="10"/>
      <c r="HZR26" s="11"/>
      <c r="HZS26" s="11"/>
      <c r="HZT26" s="12"/>
      <c r="HZU26" s="9"/>
      <c r="HZV26" s="10"/>
      <c r="HZW26" s="10"/>
      <c r="HZX26" s="10"/>
      <c r="HZY26" s="10"/>
      <c r="HZZ26" s="11"/>
      <c r="IAA26" s="11"/>
      <c r="IAB26" s="12"/>
      <c r="IAC26" s="9"/>
      <c r="IAD26" s="10"/>
      <c r="IAE26" s="10"/>
      <c r="IAF26" s="10"/>
      <c r="IAG26" s="10"/>
      <c r="IAH26" s="11"/>
      <c r="IAI26" s="11"/>
      <c r="IAJ26" s="12"/>
      <c r="IAK26" s="9"/>
      <c r="IAL26" s="10"/>
      <c r="IAM26" s="10"/>
      <c r="IAN26" s="10"/>
      <c r="IAO26" s="10"/>
      <c r="IAP26" s="11"/>
      <c r="IAQ26" s="11"/>
      <c r="IAR26" s="12"/>
      <c r="IAS26" s="9"/>
      <c r="IAT26" s="10"/>
      <c r="IAU26" s="10"/>
      <c r="IAV26" s="10"/>
      <c r="IAW26" s="10"/>
      <c r="IAX26" s="11"/>
      <c r="IAY26" s="11"/>
      <c r="IAZ26" s="12"/>
      <c r="IBA26" s="9"/>
      <c r="IBB26" s="10"/>
      <c r="IBC26" s="10"/>
      <c r="IBD26" s="10"/>
      <c r="IBE26" s="10"/>
      <c r="IBF26" s="11"/>
      <c r="IBG26" s="11"/>
      <c r="IBH26" s="12"/>
      <c r="IBI26" s="9"/>
      <c r="IBJ26" s="10"/>
      <c r="IBK26" s="10"/>
      <c r="IBL26" s="10"/>
      <c r="IBM26" s="10"/>
      <c r="IBN26" s="11"/>
      <c r="IBO26" s="11"/>
      <c r="IBP26" s="12"/>
      <c r="IBQ26" s="9"/>
      <c r="IBR26" s="10"/>
      <c r="IBS26" s="10"/>
      <c r="IBT26" s="10"/>
      <c r="IBU26" s="10"/>
      <c r="IBV26" s="11"/>
      <c r="IBW26" s="11"/>
      <c r="IBX26" s="12"/>
      <c r="IBY26" s="9"/>
      <c r="IBZ26" s="10"/>
      <c r="ICA26" s="10"/>
      <c r="ICB26" s="10"/>
      <c r="ICC26" s="10"/>
      <c r="ICD26" s="11"/>
      <c r="ICE26" s="11"/>
      <c r="ICF26" s="12"/>
      <c r="ICG26" s="9"/>
      <c r="ICH26" s="10"/>
      <c r="ICI26" s="10"/>
      <c r="ICJ26" s="10"/>
      <c r="ICK26" s="10"/>
      <c r="ICL26" s="11"/>
      <c r="ICM26" s="11"/>
      <c r="ICN26" s="12"/>
      <c r="ICO26" s="9"/>
      <c r="ICP26" s="10"/>
      <c r="ICQ26" s="10"/>
      <c r="ICR26" s="10"/>
      <c r="ICS26" s="10"/>
      <c r="ICT26" s="11"/>
      <c r="ICU26" s="11"/>
      <c r="ICV26" s="12"/>
      <c r="ICW26" s="9"/>
      <c r="ICX26" s="10"/>
      <c r="ICY26" s="10"/>
      <c r="ICZ26" s="10"/>
      <c r="IDA26" s="10"/>
      <c r="IDB26" s="11"/>
      <c r="IDC26" s="11"/>
      <c r="IDD26" s="12"/>
      <c r="IDE26" s="9"/>
      <c r="IDF26" s="10"/>
      <c r="IDG26" s="10"/>
      <c r="IDH26" s="10"/>
      <c r="IDI26" s="10"/>
      <c r="IDJ26" s="11"/>
      <c r="IDK26" s="11"/>
      <c r="IDL26" s="12"/>
      <c r="IDM26" s="9"/>
      <c r="IDN26" s="10"/>
      <c r="IDO26" s="10"/>
      <c r="IDP26" s="10"/>
      <c r="IDQ26" s="10"/>
      <c r="IDR26" s="11"/>
      <c r="IDS26" s="11"/>
      <c r="IDT26" s="12"/>
      <c r="IDU26" s="9"/>
      <c r="IDV26" s="10"/>
      <c r="IDW26" s="10"/>
      <c r="IDX26" s="10"/>
      <c r="IDY26" s="10"/>
      <c r="IDZ26" s="11"/>
      <c r="IEA26" s="11"/>
      <c r="IEB26" s="12"/>
      <c r="IEC26" s="9"/>
      <c r="IED26" s="10"/>
      <c r="IEE26" s="10"/>
      <c r="IEF26" s="10"/>
      <c r="IEG26" s="10"/>
      <c r="IEH26" s="11"/>
      <c r="IEI26" s="11"/>
      <c r="IEJ26" s="12"/>
      <c r="IEK26" s="9"/>
      <c r="IEL26" s="10"/>
      <c r="IEM26" s="10"/>
      <c r="IEN26" s="10"/>
      <c r="IEO26" s="10"/>
      <c r="IEP26" s="11"/>
      <c r="IEQ26" s="11"/>
      <c r="IER26" s="12"/>
      <c r="IES26" s="9"/>
      <c r="IET26" s="10"/>
      <c r="IEU26" s="10"/>
      <c r="IEV26" s="10"/>
      <c r="IEW26" s="10"/>
      <c r="IEX26" s="11"/>
      <c r="IEY26" s="11"/>
      <c r="IEZ26" s="12"/>
      <c r="IFA26" s="9"/>
      <c r="IFB26" s="10"/>
      <c r="IFC26" s="10"/>
      <c r="IFD26" s="10"/>
      <c r="IFE26" s="10"/>
      <c r="IFF26" s="11"/>
      <c r="IFG26" s="11"/>
      <c r="IFH26" s="12"/>
      <c r="IFI26" s="9"/>
      <c r="IFJ26" s="10"/>
      <c r="IFK26" s="10"/>
      <c r="IFL26" s="10"/>
      <c r="IFM26" s="10"/>
      <c r="IFN26" s="11"/>
      <c r="IFO26" s="11"/>
      <c r="IFP26" s="12"/>
      <c r="IFQ26" s="9"/>
      <c r="IFR26" s="10"/>
      <c r="IFS26" s="10"/>
      <c r="IFT26" s="10"/>
      <c r="IFU26" s="10"/>
      <c r="IFV26" s="11"/>
      <c r="IFW26" s="11"/>
      <c r="IFX26" s="12"/>
      <c r="IFY26" s="9"/>
      <c r="IFZ26" s="10"/>
      <c r="IGA26" s="10"/>
      <c r="IGB26" s="10"/>
      <c r="IGC26" s="10"/>
      <c r="IGD26" s="11"/>
      <c r="IGE26" s="11"/>
      <c r="IGF26" s="12"/>
      <c r="IGG26" s="9"/>
      <c r="IGH26" s="10"/>
      <c r="IGI26" s="10"/>
      <c r="IGJ26" s="10"/>
      <c r="IGK26" s="10"/>
      <c r="IGL26" s="11"/>
      <c r="IGM26" s="11"/>
      <c r="IGN26" s="12"/>
      <c r="IGO26" s="9"/>
      <c r="IGP26" s="10"/>
      <c r="IGQ26" s="10"/>
      <c r="IGR26" s="10"/>
      <c r="IGS26" s="10"/>
      <c r="IGT26" s="11"/>
      <c r="IGU26" s="11"/>
      <c r="IGV26" s="12"/>
      <c r="IGW26" s="9"/>
      <c r="IGX26" s="10"/>
      <c r="IGY26" s="10"/>
      <c r="IGZ26" s="10"/>
      <c r="IHA26" s="10"/>
      <c r="IHB26" s="11"/>
      <c r="IHC26" s="11"/>
      <c r="IHD26" s="12"/>
      <c r="IHE26" s="9"/>
      <c r="IHF26" s="10"/>
      <c r="IHG26" s="10"/>
      <c r="IHH26" s="10"/>
      <c r="IHI26" s="10"/>
      <c r="IHJ26" s="11"/>
      <c r="IHK26" s="11"/>
      <c r="IHL26" s="12"/>
      <c r="IHM26" s="9"/>
      <c r="IHN26" s="10"/>
      <c r="IHO26" s="10"/>
      <c r="IHP26" s="10"/>
      <c r="IHQ26" s="10"/>
      <c r="IHR26" s="11"/>
      <c r="IHS26" s="11"/>
      <c r="IHT26" s="12"/>
      <c r="IHU26" s="9"/>
      <c r="IHV26" s="10"/>
      <c r="IHW26" s="10"/>
      <c r="IHX26" s="10"/>
      <c r="IHY26" s="10"/>
      <c r="IHZ26" s="11"/>
      <c r="IIA26" s="11"/>
      <c r="IIB26" s="12"/>
      <c r="IIC26" s="9"/>
      <c r="IID26" s="10"/>
      <c r="IIE26" s="10"/>
      <c r="IIF26" s="10"/>
      <c r="IIG26" s="10"/>
      <c r="IIH26" s="11"/>
      <c r="III26" s="11"/>
      <c r="IIJ26" s="12"/>
      <c r="IIK26" s="9"/>
      <c r="IIL26" s="10"/>
      <c r="IIM26" s="10"/>
      <c r="IIN26" s="10"/>
      <c r="IIO26" s="10"/>
      <c r="IIP26" s="11"/>
      <c r="IIQ26" s="11"/>
      <c r="IIR26" s="12"/>
      <c r="IIS26" s="9"/>
      <c r="IIT26" s="10"/>
      <c r="IIU26" s="10"/>
      <c r="IIV26" s="10"/>
      <c r="IIW26" s="10"/>
      <c r="IIX26" s="11"/>
      <c r="IIY26" s="11"/>
      <c r="IIZ26" s="12"/>
      <c r="IJA26" s="9"/>
      <c r="IJB26" s="10"/>
      <c r="IJC26" s="10"/>
      <c r="IJD26" s="10"/>
      <c r="IJE26" s="10"/>
      <c r="IJF26" s="11"/>
      <c r="IJG26" s="11"/>
      <c r="IJH26" s="12"/>
      <c r="IJI26" s="9"/>
      <c r="IJJ26" s="10"/>
      <c r="IJK26" s="10"/>
      <c r="IJL26" s="10"/>
      <c r="IJM26" s="10"/>
      <c r="IJN26" s="11"/>
      <c r="IJO26" s="11"/>
      <c r="IJP26" s="12"/>
      <c r="IJQ26" s="9"/>
      <c r="IJR26" s="10"/>
      <c r="IJS26" s="10"/>
      <c r="IJT26" s="10"/>
      <c r="IJU26" s="10"/>
      <c r="IJV26" s="11"/>
      <c r="IJW26" s="11"/>
      <c r="IJX26" s="12"/>
      <c r="IJY26" s="9"/>
      <c r="IJZ26" s="10"/>
      <c r="IKA26" s="10"/>
      <c r="IKB26" s="10"/>
      <c r="IKC26" s="10"/>
      <c r="IKD26" s="11"/>
      <c r="IKE26" s="11"/>
      <c r="IKF26" s="12"/>
      <c r="IKG26" s="9"/>
      <c r="IKH26" s="10"/>
      <c r="IKI26" s="10"/>
      <c r="IKJ26" s="10"/>
      <c r="IKK26" s="10"/>
      <c r="IKL26" s="11"/>
      <c r="IKM26" s="11"/>
      <c r="IKN26" s="12"/>
      <c r="IKO26" s="9"/>
      <c r="IKP26" s="10"/>
      <c r="IKQ26" s="10"/>
      <c r="IKR26" s="10"/>
      <c r="IKS26" s="10"/>
      <c r="IKT26" s="11"/>
      <c r="IKU26" s="11"/>
      <c r="IKV26" s="12"/>
      <c r="IKW26" s="9"/>
      <c r="IKX26" s="10"/>
      <c r="IKY26" s="10"/>
      <c r="IKZ26" s="10"/>
      <c r="ILA26" s="10"/>
      <c r="ILB26" s="11"/>
      <c r="ILC26" s="11"/>
      <c r="ILD26" s="12"/>
      <c r="ILE26" s="9"/>
      <c r="ILF26" s="10"/>
      <c r="ILG26" s="10"/>
      <c r="ILH26" s="10"/>
      <c r="ILI26" s="10"/>
      <c r="ILJ26" s="11"/>
      <c r="ILK26" s="11"/>
      <c r="ILL26" s="12"/>
      <c r="ILM26" s="9"/>
      <c r="ILN26" s="10"/>
      <c r="ILO26" s="10"/>
      <c r="ILP26" s="10"/>
      <c r="ILQ26" s="10"/>
      <c r="ILR26" s="11"/>
      <c r="ILS26" s="11"/>
      <c r="ILT26" s="12"/>
      <c r="ILU26" s="9"/>
      <c r="ILV26" s="10"/>
      <c r="ILW26" s="10"/>
      <c r="ILX26" s="10"/>
      <c r="ILY26" s="10"/>
      <c r="ILZ26" s="11"/>
      <c r="IMA26" s="11"/>
      <c r="IMB26" s="12"/>
      <c r="IMC26" s="9"/>
      <c r="IMD26" s="10"/>
      <c r="IME26" s="10"/>
      <c r="IMF26" s="10"/>
      <c r="IMG26" s="10"/>
      <c r="IMH26" s="11"/>
      <c r="IMI26" s="11"/>
      <c r="IMJ26" s="12"/>
      <c r="IMK26" s="9"/>
      <c r="IML26" s="10"/>
      <c r="IMM26" s="10"/>
      <c r="IMN26" s="10"/>
      <c r="IMO26" s="10"/>
      <c r="IMP26" s="11"/>
      <c r="IMQ26" s="11"/>
      <c r="IMR26" s="12"/>
      <c r="IMS26" s="9"/>
      <c r="IMT26" s="10"/>
      <c r="IMU26" s="10"/>
      <c r="IMV26" s="10"/>
      <c r="IMW26" s="10"/>
      <c r="IMX26" s="11"/>
      <c r="IMY26" s="11"/>
      <c r="IMZ26" s="12"/>
      <c r="INA26" s="9"/>
      <c r="INB26" s="10"/>
      <c r="INC26" s="10"/>
      <c r="IND26" s="10"/>
      <c r="INE26" s="10"/>
      <c r="INF26" s="11"/>
      <c r="ING26" s="11"/>
      <c r="INH26" s="12"/>
      <c r="INI26" s="9"/>
      <c r="INJ26" s="10"/>
      <c r="INK26" s="10"/>
      <c r="INL26" s="10"/>
      <c r="INM26" s="10"/>
      <c r="INN26" s="11"/>
      <c r="INO26" s="11"/>
      <c r="INP26" s="12"/>
      <c r="INQ26" s="9"/>
      <c r="INR26" s="10"/>
      <c r="INS26" s="10"/>
      <c r="INT26" s="10"/>
      <c r="INU26" s="10"/>
      <c r="INV26" s="11"/>
      <c r="INW26" s="11"/>
      <c r="INX26" s="12"/>
      <c r="INY26" s="9"/>
      <c r="INZ26" s="10"/>
      <c r="IOA26" s="10"/>
      <c r="IOB26" s="10"/>
      <c r="IOC26" s="10"/>
      <c r="IOD26" s="11"/>
      <c r="IOE26" s="11"/>
      <c r="IOF26" s="12"/>
      <c r="IOG26" s="9"/>
      <c r="IOH26" s="10"/>
      <c r="IOI26" s="10"/>
      <c r="IOJ26" s="10"/>
      <c r="IOK26" s="10"/>
      <c r="IOL26" s="11"/>
      <c r="IOM26" s="11"/>
      <c r="ION26" s="12"/>
      <c r="IOO26" s="9"/>
      <c r="IOP26" s="10"/>
      <c r="IOQ26" s="10"/>
      <c r="IOR26" s="10"/>
      <c r="IOS26" s="10"/>
      <c r="IOT26" s="11"/>
      <c r="IOU26" s="11"/>
      <c r="IOV26" s="12"/>
      <c r="IOW26" s="9"/>
      <c r="IOX26" s="10"/>
      <c r="IOY26" s="10"/>
      <c r="IOZ26" s="10"/>
      <c r="IPA26" s="10"/>
      <c r="IPB26" s="11"/>
      <c r="IPC26" s="11"/>
      <c r="IPD26" s="12"/>
      <c r="IPE26" s="9"/>
      <c r="IPF26" s="10"/>
      <c r="IPG26" s="10"/>
      <c r="IPH26" s="10"/>
      <c r="IPI26" s="10"/>
      <c r="IPJ26" s="11"/>
      <c r="IPK26" s="11"/>
      <c r="IPL26" s="12"/>
      <c r="IPM26" s="9"/>
      <c r="IPN26" s="10"/>
      <c r="IPO26" s="10"/>
      <c r="IPP26" s="10"/>
      <c r="IPQ26" s="10"/>
      <c r="IPR26" s="11"/>
      <c r="IPS26" s="11"/>
      <c r="IPT26" s="12"/>
      <c r="IPU26" s="9"/>
      <c r="IPV26" s="10"/>
      <c r="IPW26" s="10"/>
      <c r="IPX26" s="10"/>
      <c r="IPY26" s="10"/>
      <c r="IPZ26" s="11"/>
      <c r="IQA26" s="11"/>
      <c r="IQB26" s="12"/>
      <c r="IQC26" s="9"/>
      <c r="IQD26" s="10"/>
      <c r="IQE26" s="10"/>
      <c r="IQF26" s="10"/>
      <c r="IQG26" s="10"/>
      <c r="IQH26" s="11"/>
      <c r="IQI26" s="11"/>
      <c r="IQJ26" s="12"/>
      <c r="IQK26" s="9"/>
      <c r="IQL26" s="10"/>
      <c r="IQM26" s="10"/>
      <c r="IQN26" s="10"/>
      <c r="IQO26" s="10"/>
      <c r="IQP26" s="11"/>
      <c r="IQQ26" s="11"/>
      <c r="IQR26" s="12"/>
      <c r="IQS26" s="9"/>
      <c r="IQT26" s="10"/>
      <c r="IQU26" s="10"/>
      <c r="IQV26" s="10"/>
      <c r="IQW26" s="10"/>
      <c r="IQX26" s="11"/>
      <c r="IQY26" s="11"/>
      <c r="IQZ26" s="12"/>
      <c r="IRA26" s="9"/>
      <c r="IRB26" s="10"/>
      <c r="IRC26" s="10"/>
      <c r="IRD26" s="10"/>
      <c r="IRE26" s="10"/>
      <c r="IRF26" s="11"/>
      <c r="IRG26" s="11"/>
      <c r="IRH26" s="12"/>
      <c r="IRI26" s="9"/>
      <c r="IRJ26" s="10"/>
      <c r="IRK26" s="10"/>
      <c r="IRL26" s="10"/>
      <c r="IRM26" s="10"/>
      <c r="IRN26" s="11"/>
      <c r="IRO26" s="11"/>
      <c r="IRP26" s="12"/>
      <c r="IRQ26" s="9"/>
      <c r="IRR26" s="10"/>
      <c r="IRS26" s="10"/>
      <c r="IRT26" s="10"/>
      <c r="IRU26" s="10"/>
      <c r="IRV26" s="11"/>
      <c r="IRW26" s="11"/>
      <c r="IRX26" s="12"/>
      <c r="IRY26" s="9"/>
      <c r="IRZ26" s="10"/>
      <c r="ISA26" s="10"/>
      <c r="ISB26" s="10"/>
      <c r="ISC26" s="10"/>
      <c r="ISD26" s="11"/>
      <c r="ISE26" s="11"/>
      <c r="ISF26" s="12"/>
      <c r="ISG26" s="9"/>
      <c r="ISH26" s="10"/>
      <c r="ISI26" s="10"/>
      <c r="ISJ26" s="10"/>
      <c r="ISK26" s="10"/>
      <c r="ISL26" s="11"/>
      <c r="ISM26" s="11"/>
      <c r="ISN26" s="12"/>
      <c r="ISO26" s="9"/>
      <c r="ISP26" s="10"/>
      <c r="ISQ26" s="10"/>
      <c r="ISR26" s="10"/>
      <c r="ISS26" s="10"/>
      <c r="IST26" s="11"/>
      <c r="ISU26" s="11"/>
      <c r="ISV26" s="12"/>
      <c r="ISW26" s="9"/>
      <c r="ISX26" s="10"/>
      <c r="ISY26" s="10"/>
      <c r="ISZ26" s="10"/>
      <c r="ITA26" s="10"/>
      <c r="ITB26" s="11"/>
      <c r="ITC26" s="11"/>
      <c r="ITD26" s="12"/>
      <c r="ITE26" s="9"/>
      <c r="ITF26" s="10"/>
      <c r="ITG26" s="10"/>
      <c r="ITH26" s="10"/>
      <c r="ITI26" s="10"/>
      <c r="ITJ26" s="11"/>
      <c r="ITK26" s="11"/>
      <c r="ITL26" s="12"/>
      <c r="ITM26" s="9"/>
      <c r="ITN26" s="10"/>
      <c r="ITO26" s="10"/>
      <c r="ITP26" s="10"/>
      <c r="ITQ26" s="10"/>
      <c r="ITR26" s="11"/>
      <c r="ITS26" s="11"/>
      <c r="ITT26" s="12"/>
      <c r="ITU26" s="9"/>
      <c r="ITV26" s="10"/>
      <c r="ITW26" s="10"/>
      <c r="ITX26" s="10"/>
      <c r="ITY26" s="10"/>
      <c r="ITZ26" s="11"/>
      <c r="IUA26" s="11"/>
      <c r="IUB26" s="12"/>
      <c r="IUC26" s="9"/>
      <c r="IUD26" s="10"/>
      <c r="IUE26" s="10"/>
      <c r="IUF26" s="10"/>
      <c r="IUG26" s="10"/>
      <c r="IUH26" s="11"/>
      <c r="IUI26" s="11"/>
      <c r="IUJ26" s="12"/>
      <c r="IUK26" s="9"/>
      <c r="IUL26" s="10"/>
      <c r="IUM26" s="10"/>
      <c r="IUN26" s="10"/>
      <c r="IUO26" s="10"/>
      <c r="IUP26" s="11"/>
      <c r="IUQ26" s="11"/>
      <c r="IUR26" s="12"/>
      <c r="IUS26" s="9"/>
      <c r="IUT26" s="10"/>
      <c r="IUU26" s="10"/>
      <c r="IUV26" s="10"/>
      <c r="IUW26" s="10"/>
      <c r="IUX26" s="11"/>
      <c r="IUY26" s="11"/>
      <c r="IUZ26" s="12"/>
      <c r="IVA26" s="9"/>
      <c r="IVB26" s="10"/>
      <c r="IVC26" s="10"/>
      <c r="IVD26" s="10"/>
      <c r="IVE26" s="10"/>
      <c r="IVF26" s="11"/>
      <c r="IVG26" s="11"/>
      <c r="IVH26" s="12"/>
      <c r="IVI26" s="9"/>
      <c r="IVJ26" s="10"/>
      <c r="IVK26" s="10"/>
      <c r="IVL26" s="10"/>
      <c r="IVM26" s="10"/>
      <c r="IVN26" s="11"/>
      <c r="IVO26" s="11"/>
      <c r="IVP26" s="12"/>
      <c r="IVQ26" s="9"/>
      <c r="IVR26" s="10"/>
      <c r="IVS26" s="10"/>
      <c r="IVT26" s="10"/>
      <c r="IVU26" s="10"/>
      <c r="IVV26" s="11"/>
      <c r="IVW26" s="11"/>
      <c r="IVX26" s="12"/>
      <c r="IVY26" s="9"/>
      <c r="IVZ26" s="10"/>
      <c r="IWA26" s="10"/>
      <c r="IWB26" s="10"/>
      <c r="IWC26" s="10"/>
      <c r="IWD26" s="11"/>
      <c r="IWE26" s="11"/>
      <c r="IWF26" s="12"/>
      <c r="IWG26" s="9"/>
      <c r="IWH26" s="10"/>
      <c r="IWI26" s="10"/>
      <c r="IWJ26" s="10"/>
      <c r="IWK26" s="10"/>
      <c r="IWL26" s="11"/>
      <c r="IWM26" s="11"/>
      <c r="IWN26" s="12"/>
      <c r="IWO26" s="9"/>
      <c r="IWP26" s="10"/>
      <c r="IWQ26" s="10"/>
      <c r="IWR26" s="10"/>
      <c r="IWS26" s="10"/>
      <c r="IWT26" s="11"/>
      <c r="IWU26" s="11"/>
      <c r="IWV26" s="12"/>
      <c r="IWW26" s="9"/>
      <c r="IWX26" s="10"/>
      <c r="IWY26" s="10"/>
      <c r="IWZ26" s="10"/>
      <c r="IXA26" s="10"/>
      <c r="IXB26" s="11"/>
      <c r="IXC26" s="11"/>
      <c r="IXD26" s="12"/>
      <c r="IXE26" s="9"/>
      <c r="IXF26" s="10"/>
      <c r="IXG26" s="10"/>
      <c r="IXH26" s="10"/>
      <c r="IXI26" s="10"/>
      <c r="IXJ26" s="11"/>
      <c r="IXK26" s="11"/>
      <c r="IXL26" s="12"/>
      <c r="IXM26" s="9"/>
      <c r="IXN26" s="10"/>
      <c r="IXO26" s="10"/>
      <c r="IXP26" s="10"/>
      <c r="IXQ26" s="10"/>
      <c r="IXR26" s="11"/>
      <c r="IXS26" s="11"/>
      <c r="IXT26" s="12"/>
      <c r="IXU26" s="9"/>
      <c r="IXV26" s="10"/>
      <c r="IXW26" s="10"/>
      <c r="IXX26" s="10"/>
      <c r="IXY26" s="10"/>
      <c r="IXZ26" s="11"/>
      <c r="IYA26" s="11"/>
      <c r="IYB26" s="12"/>
      <c r="IYC26" s="9"/>
      <c r="IYD26" s="10"/>
      <c r="IYE26" s="10"/>
      <c r="IYF26" s="10"/>
      <c r="IYG26" s="10"/>
      <c r="IYH26" s="11"/>
      <c r="IYI26" s="11"/>
      <c r="IYJ26" s="12"/>
      <c r="IYK26" s="9"/>
      <c r="IYL26" s="10"/>
      <c r="IYM26" s="10"/>
      <c r="IYN26" s="10"/>
      <c r="IYO26" s="10"/>
      <c r="IYP26" s="11"/>
      <c r="IYQ26" s="11"/>
      <c r="IYR26" s="12"/>
      <c r="IYS26" s="9"/>
      <c r="IYT26" s="10"/>
      <c r="IYU26" s="10"/>
      <c r="IYV26" s="10"/>
      <c r="IYW26" s="10"/>
      <c r="IYX26" s="11"/>
      <c r="IYY26" s="11"/>
      <c r="IYZ26" s="12"/>
      <c r="IZA26" s="9"/>
      <c r="IZB26" s="10"/>
      <c r="IZC26" s="10"/>
      <c r="IZD26" s="10"/>
      <c r="IZE26" s="10"/>
      <c r="IZF26" s="11"/>
      <c r="IZG26" s="11"/>
      <c r="IZH26" s="12"/>
      <c r="IZI26" s="9"/>
      <c r="IZJ26" s="10"/>
      <c r="IZK26" s="10"/>
      <c r="IZL26" s="10"/>
      <c r="IZM26" s="10"/>
      <c r="IZN26" s="11"/>
      <c r="IZO26" s="11"/>
      <c r="IZP26" s="12"/>
      <c r="IZQ26" s="9"/>
      <c r="IZR26" s="10"/>
      <c r="IZS26" s="10"/>
      <c r="IZT26" s="10"/>
      <c r="IZU26" s="10"/>
      <c r="IZV26" s="11"/>
      <c r="IZW26" s="11"/>
      <c r="IZX26" s="12"/>
      <c r="IZY26" s="9"/>
      <c r="IZZ26" s="10"/>
      <c r="JAA26" s="10"/>
      <c r="JAB26" s="10"/>
      <c r="JAC26" s="10"/>
      <c r="JAD26" s="11"/>
      <c r="JAE26" s="11"/>
      <c r="JAF26" s="12"/>
      <c r="JAG26" s="9"/>
      <c r="JAH26" s="10"/>
      <c r="JAI26" s="10"/>
      <c r="JAJ26" s="10"/>
      <c r="JAK26" s="10"/>
      <c r="JAL26" s="11"/>
      <c r="JAM26" s="11"/>
      <c r="JAN26" s="12"/>
      <c r="JAO26" s="9"/>
      <c r="JAP26" s="10"/>
      <c r="JAQ26" s="10"/>
      <c r="JAR26" s="10"/>
      <c r="JAS26" s="10"/>
      <c r="JAT26" s="11"/>
      <c r="JAU26" s="11"/>
      <c r="JAV26" s="12"/>
      <c r="JAW26" s="9"/>
      <c r="JAX26" s="10"/>
      <c r="JAY26" s="10"/>
      <c r="JAZ26" s="10"/>
      <c r="JBA26" s="10"/>
      <c r="JBB26" s="11"/>
      <c r="JBC26" s="11"/>
      <c r="JBD26" s="12"/>
      <c r="JBE26" s="9"/>
      <c r="JBF26" s="10"/>
      <c r="JBG26" s="10"/>
      <c r="JBH26" s="10"/>
      <c r="JBI26" s="10"/>
      <c r="JBJ26" s="11"/>
      <c r="JBK26" s="11"/>
      <c r="JBL26" s="12"/>
      <c r="JBM26" s="9"/>
      <c r="JBN26" s="10"/>
      <c r="JBO26" s="10"/>
      <c r="JBP26" s="10"/>
      <c r="JBQ26" s="10"/>
      <c r="JBR26" s="11"/>
      <c r="JBS26" s="11"/>
      <c r="JBT26" s="12"/>
      <c r="JBU26" s="9"/>
      <c r="JBV26" s="10"/>
      <c r="JBW26" s="10"/>
      <c r="JBX26" s="10"/>
      <c r="JBY26" s="10"/>
      <c r="JBZ26" s="11"/>
      <c r="JCA26" s="11"/>
      <c r="JCB26" s="12"/>
      <c r="JCC26" s="9"/>
      <c r="JCD26" s="10"/>
      <c r="JCE26" s="10"/>
      <c r="JCF26" s="10"/>
      <c r="JCG26" s="10"/>
      <c r="JCH26" s="11"/>
      <c r="JCI26" s="11"/>
      <c r="JCJ26" s="12"/>
      <c r="JCK26" s="9"/>
      <c r="JCL26" s="10"/>
      <c r="JCM26" s="10"/>
      <c r="JCN26" s="10"/>
      <c r="JCO26" s="10"/>
      <c r="JCP26" s="11"/>
      <c r="JCQ26" s="11"/>
      <c r="JCR26" s="12"/>
      <c r="JCS26" s="9"/>
      <c r="JCT26" s="10"/>
      <c r="JCU26" s="10"/>
      <c r="JCV26" s="10"/>
      <c r="JCW26" s="10"/>
      <c r="JCX26" s="11"/>
      <c r="JCY26" s="11"/>
      <c r="JCZ26" s="12"/>
      <c r="JDA26" s="9"/>
      <c r="JDB26" s="10"/>
      <c r="JDC26" s="10"/>
      <c r="JDD26" s="10"/>
      <c r="JDE26" s="10"/>
      <c r="JDF26" s="11"/>
      <c r="JDG26" s="11"/>
      <c r="JDH26" s="12"/>
      <c r="JDI26" s="9"/>
      <c r="JDJ26" s="10"/>
      <c r="JDK26" s="10"/>
      <c r="JDL26" s="10"/>
      <c r="JDM26" s="10"/>
      <c r="JDN26" s="11"/>
      <c r="JDO26" s="11"/>
      <c r="JDP26" s="12"/>
      <c r="JDQ26" s="9"/>
      <c r="JDR26" s="10"/>
      <c r="JDS26" s="10"/>
      <c r="JDT26" s="10"/>
      <c r="JDU26" s="10"/>
      <c r="JDV26" s="11"/>
      <c r="JDW26" s="11"/>
      <c r="JDX26" s="12"/>
      <c r="JDY26" s="9"/>
      <c r="JDZ26" s="10"/>
      <c r="JEA26" s="10"/>
      <c r="JEB26" s="10"/>
      <c r="JEC26" s="10"/>
      <c r="JED26" s="11"/>
      <c r="JEE26" s="11"/>
      <c r="JEF26" s="12"/>
      <c r="JEG26" s="9"/>
      <c r="JEH26" s="10"/>
      <c r="JEI26" s="10"/>
      <c r="JEJ26" s="10"/>
      <c r="JEK26" s="10"/>
      <c r="JEL26" s="11"/>
      <c r="JEM26" s="11"/>
      <c r="JEN26" s="12"/>
      <c r="JEO26" s="9"/>
      <c r="JEP26" s="10"/>
      <c r="JEQ26" s="10"/>
      <c r="JER26" s="10"/>
      <c r="JES26" s="10"/>
      <c r="JET26" s="11"/>
      <c r="JEU26" s="11"/>
      <c r="JEV26" s="12"/>
      <c r="JEW26" s="9"/>
      <c r="JEX26" s="10"/>
      <c r="JEY26" s="10"/>
      <c r="JEZ26" s="10"/>
      <c r="JFA26" s="10"/>
      <c r="JFB26" s="11"/>
      <c r="JFC26" s="11"/>
      <c r="JFD26" s="12"/>
      <c r="JFE26" s="9"/>
      <c r="JFF26" s="10"/>
      <c r="JFG26" s="10"/>
      <c r="JFH26" s="10"/>
      <c r="JFI26" s="10"/>
      <c r="JFJ26" s="11"/>
      <c r="JFK26" s="11"/>
      <c r="JFL26" s="12"/>
      <c r="JFM26" s="9"/>
      <c r="JFN26" s="10"/>
      <c r="JFO26" s="10"/>
      <c r="JFP26" s="10"/>
      <c r="JFQ26" s="10"/>
      <c r="JFR26" s="11"/>
      <c r="JFS26" s="11"/>
      <c r="JFT26" s="12"/>
      <c r="JFU26" s="9"/>
      <c r="JFV26" s="10"/>
      <c r="JFW26" s="10"/>
      <c r="JFX26" s="10"/>
      <c r="JFY26" s="10"/>
      <c r="JFZ26" s="11"/>
      <c r="JGA26" s="11"/>
      <c r="JGB26" s="12"/>
      <c r="JGC26" s="9"/>
      <c r="JGD26" s="10"/>
      <c r="JGE26" s="10"/>
      <c r="JGF26" s="10"/>
      <c r="JGG26" s="10"/>
      <c r="JGH26" s="11"/>
      <c r="JGI26" s="11"/>
      <c r="JGJ26" s="12"/>
      <c r="JGK26" s="9"/>
      <c r="JGL26" s="10"/>
      <c r="JGM26" s="10"/>
      <c r="JGN26" s="10"/>
      <c r="JGO26" s="10"/>
      <c r="JGP26" s="11"/>
      <c r="JGQ26" s="11"/>
      <c r="JGR26" s="12"/>
      <c r="JGS26" s="9"/>
      <c r="JGT26" s="10"/>
      <c r="JGU26" s="10"/>
      <c r="JGV26" s="10"/>
      <c r="JGW26" s="10"/>
      <c r="JGX26" s="11"/>
      <c r="JGY26" s="11"/>
      <c r="JGZ26" s="12"/>
      <c r="JHA26" s="9"/>
      <c r="JHB26" s="10"/>
      <c r="JHC26" s="10"/>
      <c r="JHD26" s="10"/>
      <c r="JHE26" s="10"/>
      <c r="JHF26" s="11"/>
      <c r="JHG26" s="11"/>
      <c r="JHH26" s="12"/>
      <c r="JHI26" s="9"/>
      <c r="JHJ26" s="10"/>
      <c r="JHK26" s="10"/>
      <c r="JHL26" s="10"/>
      <c r="JHM26" s="10"/>
      <c r="JHN26" s="11"/>
      <c r="JHO26" s="11"/>
      <c r="JHP26" s="12"/>
      <c r="JHQ26" s="9"/>
      <c r="JHR26" s="10"/>
      <c r="JHS26" s="10"/>
      <c r="JHT26" s="10"/>
      <c r="JHU26" s="10"/>
      <c r="JHV26" s="11"/>
      <c r="JHW26" s="11"/>
      <c r="JHX26" s="12"/>
      <c r="JHY26" s="9"/>
      <c r="JHZ26" s="10"/>
      <c r="JIA26" s="10"/>
      <c r="JIB26" s="10"/>
      <c r="JIC26" s="10"/>
      <c r="JID26" s="11"/>
      <c r="JIE26" s="11"/>
      <c r="JIF26" s="12"/>
      <c r="JIG26" s="9"/>
      <c r="JIH26" s="10"/>
      <c r="JII26" s="10"/>
      <c r="JIJ26" s="10"/>
      <c r="JIK26" s="10"/>
      <c r="JIL26" s="11"/>
      <c r="JIM26" s="11"/>
      <c r="JIN26" s="12"/>
      <c r="JIO26" s="9"/>
      <c r="JIP26" s="10"/>
      <c r="JIQ26" s="10"/>
      <c r="JIR26" s="10"/>
      <c r="JIS26" s="10"/>
      <c r="JIT26" s="11"/>
      <c r="JIU26" s="11"/>
      <c r="JIV26" s="12"/>
      <c r="JIW26" s="9"/>
      <c r="JIX26" s="10"/>
      <c r="JIY26" s="10"/>
      <c r="JIZ26" s="10"/>
      <c r="JJA26" s="10"/>
      <c r="JJB26" s="11"/>
      <c r="JJC26" s="11"/>
      <c r="JJD26" s="12"/>
      <c r="JJE26" s="9"/>
      <c r="JJF26" s="10"/>
      <c r="JJG26" s="10"/>
      <c r="JJH26" s="10"/>
      <c r="JJI26" s="10"/>
      <c r="JJJ26" s="11"/>
      <c r="JJK26" s="11"/>
      <c r="JJL26" s="12"/>
      <c r="JJM26" s="9"/>
      <c r="JJN26" s="10"/>
      <c r="JJO26" s="10"/>
      <c r="JJP26" s="10"/>
      <c r="JJQ26" s="10"/>
      <c r="JJR26" s="11"/>
      <c r="JJS26" s="11"/>
      <c r="JJT26" s="12"/>
      <c r="JJU26" s="9"/>
      <c r="JJV26" s="10"/>
      <c r="JJW26" s="10"/>
      <c r="JJX26" s="10"/>
      <c r="JJY26" s="10"/>
      <c r="JJZ26" s="11"/>
      <c r="JKA26" s="11"/>
      <c r="JKB26" s="12"/>
      <c r="JKC26" s="9"/>
      <c r="JKD26" s="10"/>
      <c r="JKE26" s="10"/>
      <c r="JKF26" s="10"/>
      <c r="JKG26" s="10"/>
      <c r="JKH26" s="11"/>
      <c r="JKI26" s="11"/>
      <c r="JKJ26" s="12"/>
      <c r="JKK26" s="9"/>
      <c r="JKL26" s="10"/>
      <c r="JKM26" s="10"/>
      <c r="JKN26" s="10"/>
      <c r="JKO26" s="10"/>
      <c r="JKP26" s="11"/>
      <c r="JKQ26" s="11"/>
      <c r="JKR26" s="12"/>
      <c r="JKS26" s="9"/>
      <c r="JKT26" s="10"/>
      <c r="JKU26" s="10"/>
      <c r="JKV26" s="10"/>
      <c r="JKW26" s="10"/>
      <c r="JKX26" s="11"/>
      <c r="JKY26" s="11"/>
      <c r="JKZ26" s="12"/>
      <c r="JLA26" s="9"/>
      <c r="JLB26" s="10"/>
      <c r="JLC26" s="10"/>
      <c r="JLD26" s="10"/>
      <c r="JLE26" s="10"/>
      <c r="JLF26" s="11"/>
      <c r="JLG26" s="11"/>
      <c r="JLH26" s="12"/>
      <c r="JLI26" s="9"/>
      <c r="JLJ26" s="10"/>
      <c r="JLK26" s="10"/>
      <c r="JLL26" s="10"/>
      <c r="JLM26" s="10"/>
      <c r="JLN26" s="11"/>
      <c r="JLO26" s="11"/>
      <c r="JLP26" s="12"/>
      <c r="JLQ26" s="9"/>
      <c r="JLR26" s="10"/>
      <c r="JLS26" s="10"/>
      <c r="JLT26" s="10"/>
      <c r="JLU26" s="10"/>
      <c r="JLV26" s="11"/>
      <c r="JLW26" s="11"/>
      <c r="JLX26" s="12"/>
      <c r="JLY26" s="9"/>
      <c r="JLZ26" s="10"/>
      <c r="JMA26" s="10"/>
      <c r="JMB26" s="10"/>
      <c r="JMC26" s="10"/>
      <c r="JMD26" s="11"/>
      <c r="JME26" s="11"/>
      <c r="JMF26" s="12"/>
      <c r="JMG26" s="9"/>
      <c r="JMH26" s="10"/>
      <c r="JMI26" s="10"/>
      <c r="JMJ26" s="10"/>
      <c r="JMK26" s="10"/>
      <c r="JML26" s="11"/>
      <c r="JMM26" s="11"/>
      <c r="JMN26" s="12"/>
      <c r="JMO26" s="9"/>
      <c r="JMP26" s="10"/>
      <c r="JMQ26" s="10"/>
      <c r="JMR26" s="10"/>
      <c r="JMS26" s="10"/>
      <c r="JMT26" s="11"/>
      <c r="JMU26" s="11"/>
      <c r="JMV26" s="12"/>
      <c r="JMW26" s="9"/>
      <c r="JMX26" s="10"/>
      <c r="JMY26" s="10"/>
      <c r="JMZ26" s="10"/>
      <c r="JNA26" s="10"/>
      <c r="JNB26" s="11"/>
      <c r="JNC26" s="11"/>
      <c r="JND26" s="12"/>
      <c r="JNE26" s="9"/>
      <c r="JNF26" s="10"/>
      <c r="JNG26" s="10"/>
      <c r="JNH26" s="10"/>
      <c r="JNI26" s="10"/>
      <c r="JNJ26" s="11"/>
      <c r="JNK26" s="11"/>
      <c r="JNL26" s="12"/>
      <c r="JNM26" s="9"/>
      <c r="JNN26" s="10"/>
      <c r="JNO26" s="10"/>
      <c r="JNP26" s="10"/>
      <c r="JNQ26" s="10"/>
      <c r="JNR26" s="11"/>
      <c r="JNS26" s="11"/>
      <c r="JNT26" s="12"/>
      <c r="JNU26" s="9"/>
      <c r="JNV26" s="10"/>
      <c r="JNW26" s="10"/>
      <c r="JNX26" s="10"/>
      <c r="JNY26" s="10"/>
      <c r="JNZ26" s="11"/>
      <c r="JOA26" s="11"/>
      <c r="JOB26" s="12"/>
      <c r="JOC26" s="9"/>
      <c r="JOD26" s="10"/>
      <c r="JOE26" s="10"/>
      <c r="JOF26" s="10"/>
      <c r="JOG26" s="10"/>
      <c r="JOH26" s="11"/>
      <c r="JOI26" s="11"/>
      <c r="JOJ26" s="12"/>
      <c r="JOK26" s="9"/>
      <c r="JOL26" s="10"/>
      <c r="JOM26" s="10"/>
      <c r="JON26" s="10"/>
      <c r="JOO26" s="10"/>
      <c r="JOP26" s="11"/>
      <c r="JOQ26" s="11"/>
      <c r="JOR26" s="12"/>
      <c r="JOS26" s="9"/>
      <c r="JOT26" s="10"/>
      <c r="JOU26" s="10"/>
      <c r="JOV26" s="10"/>
      <c r="JOW26" s="10"/>
      <c r="JOX26" s="11"/>
      <c r="JOY26" s="11"/>
      <c r="JOZ26" s="12"/>
      <c r="JPA26" s="9"/>
      <c r="JPB26" s="10"/>
      <c r="JPC26" s="10"/>
      <c r="JPD26" s="10"/>
      <c r="JPE26" s="10"/>
      <c r="JPF26" s="11"/>
      <c r="JPG26" s="11"/>
      <c r="JPH26" s="12"/>
      <c r="JPI26" s="9"/>
      <c r="JPJ26" s="10"/>
      <c r="JPK26" s="10"/>
      <c r="JPL26" s="10"/>
      <c r="JPM26" s="10"/>
      <c r="JPN26" s="11"/>
      <c r="JPO26" s="11"/>
      <c r="JPP26" s="12"/>
      <c r="JPQ26" s="9"/>
      <c r="JPR26" s="10"/>
      <c r="JPS26" s="10"/>
      <c r="JPT26" s="10"/>
      <c r="JPU26" s="10"/>
      <c r="JPV26" s="11"/>
      <c r="JPW26" s="11"/>
      <c r="JPX26" s="12"/>
      <c r="JPY26" s="9"/>
      <c r="JPZ26" s="10"/>
      <c r="JQA26" s="10"/>
      <c r="JQB26" s="10"/>
      <c r="JQC26" s="10"/>
      <c r="JQD26" s="11"/>
      <c r="JQE26" s="11"/>
      <c r="JQF26" s="12"/>
      <c r="JQG26" s="9"/>
      <c r="JQH26" s="10"/>
      <c r="JQI26" s="10"/>
      <c r="JQJ26" s="10"/>
      <c r="JQK26" s="10"/>
      <c r="JQL26" s="11"/>
      <c r="JQM26" s="11"/>
      <c r="JQN26" s="12"/>
      <c r="JQO26" s="9"/>
      <c r="JQP26" s="10"/>
      <c r="JQQ26" s="10"/>
      <c r="JQR26" s="10"/>
      <c r="JQS26" s="10"/>
      <c r="JQT26" s="11"/>
      <c r="JQU26" s="11"/>
      <c r="JQV26" s="12"/>
      <c r="JQW26" s="9"/>
      <c r="JQX26" s="10"/>
      <c r="JQY26" s="10"/>
      <c r="JQZ26" s="10"/>
      <c r="JRA26" s="10"/>
      <c r="JRB26" s="11"/>
      <c r="JRC26" s="11"/>
      <c r="JRD26" s="12"/>
      <c r="JRE26" s="9"/>
      <c r="JRF26" s="10"/>
      <c r="JRG26" s="10"/>
      <c r="JRH26" s="10"/>
      <c r="JRI26" s="10"/>
      <c r="JRJ26" s="11"/>
      <c r="JRK26" s="11"/>
      <c r="JRL26" s="12"/>
      <c r="JRM26" s="9"/>
      <c r="JRN26" s="10"/>
      <c r="JRO26" s="10"/>
      <c r="JRP26" s="10"/>
      <c r="JRQ26" s="10"/>
      <c r="JRR26" s="11"/>
      <c r="JRS26" s="11"/>
      <c r="JRT26" s="12"/>
      <c r="JRU26" s="9"/>
      <c r="JRV26" s="10"/>
      <c r="JRW26" s="10"/>
      <c r="JRX26" s="10"/>
      <c r="JRY26" s="10"/>
      <c r="JRZ26" s="11"/>
      <c r="JSA26" s="11"/>
      <c r="JSB26" s="12"/>
      <c r="JSC26" s="9"/>
      <c r="JSD26" s="10"/>
      <c r="JSE26" s="10"/>
      <c r="JSF26" s="10"/>
      <c r="JSG26" s="10"/>
      <c r="JSH26" s="11"/>
      <c r="JSI26" s="11"/>
      <c r="JSJ26" s="12"/>
      <c r="JSK26" s="9"/>
      <c r="JSL26" s="10"/>
      <c r="JSM26" s="10"/>
      <c r="JSN26" s="10"/>
      <c r="JSO26" s="10"/>
      <c r="JSP26" s="11"/>
      <c r="JSQ26" s="11"/>
      <c r="JSR26" s="12"/>
      <c r="JSS26" s="9"/>
      <c r="JST26" s="10"/>
      <c r="JSU26" s="10"/>
      <c r="JSV26" s="10"/>
      <c r="JSW26" s="10"/>
      <c r="JSX26" s="11"/>
      <c r="JSY26" s="11"/>
      <c r="JSZ26" s="12"/>
      <c r="JTA26" s="9"/>
      <c r="JTB26" s="10"/>
      <c r="JTC26" s="10"/>
      <c r="JTD26" s="10"/>
      <c r="JTE26" s="10"/>
      <c r="JTF26" s="11"/>
      <c r="JTG26" s="11"/>
      <c r="JTH26" s="12"/>
      <c r="JTI26" s="9"/>
      <c r="JTJ26" s="10"/>
      <c r="JTK26" s="10"/>
      <c r="JTL26" s="10"/>
      <c r="JTM26" s="10"/>
      <c r="JTN26" s="11"/>
      <c r="JTO26" s="11"/>
      <c r="JTP26" s="12"/>
      <c r="JTQ26" s="9"/>
      <c r="JTR26" s="10"/>
      <c r="JTS26" s="10"/>
      <c r="JTT26" s="10"/>
      <c r="JTU26" s="10"/>
      <c r="JTV26" s="11"/>
      <c r="JTW26" s="11"/>
      <c r="JTX26" s="12"/>
      <c r="JTY26" s="9"/>
      <c r="JTZ26" s="10"/>
      <c r="JUA26" s="10"/>
      <c r="JUB26" s="10"/>
      <c r="JUC26" s="10"/>
      <c r="JUD26" s="11"/>
      <c r="JUE26" s="11"/>
      <c r="JUF26" s="12"/>
      <c r="JUG26" s="9"/>
      <c r="JUH26" s="10"/>
      <c r="JUI26" s="10"/>
      <c r="JUJ26" s="10"/>
      <c r="JUK26" s="10"/>
      <c r="JUL26" s="11"/>
      <c r="JUM26" s="11"/>
      <c r="JUN26" s="12"/>
      <c r="JUO26" s="9"/>
      <c r="JUP26" s="10"/>
      <c r="JUQ26" s="10"/>
      <c r="JUR26" s="10"/>
      <c r="JUS26" s="10"/>
      <c r="JUT26" s="11"/>
      <c r="JUU26" s="11"/>
      <c r="JUV26" s="12"/>
      <c r="JUW26" s="9"/>
      <c r="JUX26" s="10"/>
      <c r="JUY26" s="10"/>
      <c r="JUZ26" s="10"/>
      <c r="JVA26" s="10"/>
      <c r="JVB26" s="11"/>
      <c r="JVC26" s="11"/>
      <c r="JVD26" s="12"/>
      <c r="JVE26" s="9"/>
      <c r="JVF26" s="10"/>
      <c r="JVG26" s="10"/>
      <c r="JVH26" s="10"/>
      <c r="JVI26" s="10"/>
      <c r="JVJ26" s="11"/>
      <c r="JVK26" s="11"/>
      <c r="JVL26" s="12"/>
      <c r="JVM26" s="9"/>
      <c r="JVN26" s="10"/>
      <c r="JVO26" s="10"/>
      <c r="JVP26" s="10"/>
      <c r="JVQ26" s="10"/>
      <c r="JVR26" s="11"/>
      <c r="JVS26" s="11"/>
      <c r="JVT26" s="12"/>
      <c r="JVU26" s="9"/>
      <c r="JVV26" s="10"/>
      <c r="JVW26" s="10"/>
      <c r="JVX26" s="10"/>
      <c r="JVY26" s="10"/>
      <c r="JVZ26" s="11"/>
      <c r="JWA26" s="11"/>
      <c r="JWB26" s="12"/>
      <c r="JWC26" s="9"/>
      <c r="JWD26" s="10"/>
      <c r="JWE26" s="10"/>
      <c r="JWF26" s="10"/>
      <c r="JWG26" s="10"/>
      <c r="JWH26" s="11"/>
      <c r="JWI26" s="11"/>
      <c r="JWJ26" s="12"/>
      <c r="JWK26" s="9"/>
      <c r="JWL26" s="10"/>
      <c r="JWM26" s="10"/>
      <c r="JWN26" s="10"/>
      <c r="JWO26" s="10"/>
      <c r="JWP26" s="11"/>
      <c r="JWQ26" s="11"/>
      <c r="JWR26" s="12"/>
      <c r="JWS26" s="9"/>
      <c r="JWT26" s="10"/>
      <c r="JWU26" s="10"/>
      <c r="JWV26" s="10"/>
      <c r="JWW26" s="10"/>
      <c r="JWX26" s="11"/>
      <c r="JWY26" s="11"/>
      <c r="JWZ26" s="12"/>
      <c r="JXA26" s="9"/>
      <c r="JXB26" s="10"/>
      <c r="JXC26" s="10"/>
      <c r="JXD26" s="10"/>
      <c r="JXE26" s="10"/>
      <c r="JXF26" s="11"/>
      <c r="JXG26" s="11"/>
      <c r="JXH26" s="12"/>
      <c r="JXI26" s="9"/>
      <c r="JXJ26" s="10"/>
      <c r="JXK26" s="10"/>
      <c r="JXL26" s="10"/>
      <c r="JXM26" s="10"/>
      <c r="JXN26" s="11"/>
      <c r="JXO26" s="11"/>
      <c r="JXP26" s="12"/>
      <c r="JXQ26" s="9"/>
      <c r="JXR26" s="10"/>
      <c r="JXS26" s="10"/>
      <c r="JXT26" s="10"/>
      <c r="JXU26" s="10"/>
      <c r="JXV26" s="11"/>
      <c r="JXW26" s="11"/>
      <c r="JXX26" s="12"/>
      <c r="JXY26" s="9"/>
      <c r="JXZ26" s="10"/>
      <c r="JYA26" s="10"/>
      <c r="JYB26" s="10"/>
      <c r="JYC26" s="10"/>
      <c r="JYD26" s="11"/>
      <c r="JYE26" s="11"/>
      <c r="JYF26" s="12"/>
      <c r="JYG26" s="9"/>
      <c r="JYH26" s="10"/>
      <c r="JYI26" s="10"/>
      <c r="JYJ26" s="10"/>
      <c r="JYK26" s="10"/>
      <c r="JYL26" s="11"/>
      <c r="JYM26" s="11"/>
      <c r="JYN26" s="12"/>
      <c r="JYO26" s="9"/>
      <c r="JYP26" s="10"/>
      <c r="JYQ26" s="10"/>
      <c r="JYR26" s="10"/>
      <c r="JYS26" s="10"/>
      <c r="JYT26" s="11"/>
      <c r="JYU26" s="11"/>
      <c r="JYV26" s="12"/>
      <c r="JYW26" s="9"/>
      <c r="JYX26" s="10"/>
      <c r="JYY26" s="10"/>
      <c r="JYZ26" s="10"/>
      <c r="JZA26" s="10"/>
      <c r="JZB26" s="11"/>
      <c r="JZC26" s="11"/>
      <c r="JZD26" s="12"/>
      <c r="JZE26" s="9"/>
      <c r="JZF26" s="10"/>
      <c r="JZG26" s="10"/>
      <c r="JZH26" s="10"/>
      <c r="JZI26" s="10"/>
      <c r="JZJ26" s="11"/>
      <c r="JZK26" s="11"/>
      <c r="JZL26" s="12"/>
      <c r="JZM26" s="9"/>
      <c r="JZN26" s="10"/>
      <c r="JZO26" s="10"/>
      <c r="JZP26" s="10"/>
      <c r="JZQ26" s="10"/>
      <c r="JZR26" s="11"/>
      <c r="JZS26" s="11"/>
      <c r="JZT26" s="12"/>
      <c r="JZU26" s="9"/>
      <c r="JZV26" s="10"/>
      <c r="JZW26" s="10"/>
      <c r="JZX26" s="10"/>
      <c r="JZY26" s="10"/>
      <c r="JZZ26" s="11"/>
      <c r="KAA26" s="11"/>
      <c r="KAB26" s="12"/>
      <c r="KAC26" s="9"/>
      <c r="KAD26" s="10"/>
      <c r="KAE26" s="10"/>
      <c r="KAF26" s="10"/>
      <c r="KAG26" s="10"/>
      <c r="KAH26" s="11"/>
      <c r="KAI26" s="11"/>
      <c r="KAJ26" s="12"/>
      <c r="KAK26" s="9"/>
      <c r="KAL26" s="10"/>
      <c r="KAM26" s="10"/>
      <c r="KAN26" s="10"/>
      <c r="KAO26" s="10"/>
      <c r="KAP26" s="11"/>
      <c r="KAQ26" s="11"/>
      <c r="KAR26" s="12"/>
      <c r="KAS26" s="9"/>
      <c r="KAT26" s="10"/>
      <c r="KAU26" s="10"/>
      <c r="KAV26" s="10"/>
      <c r="KAW26" s="10"/>
      <c r="KAX26" s="11"/>
      <c r="KAY26" s="11"/>
      <c r="KAZ26" s="12"/>
      <c r="KBA26" s="9"/>
      <c r="KBB26" s="10"/>
      <c r="KBC26" s="10"/>
      <c r="KBD26" s="10"/>
      <c r="KBE26" s="10"/>
      <c r="KBF26" s="11"/>
      <c r="KBG26" s="11"/>
      <c r="KBH26" s="12"/>
      <c r="KBI26" s="9"/>
      <c r="KBJ26" s="10"/>
      <c r="KBK26" s="10"/>
      <c r="KBL26" s="10"/>
      <c r="KBM26" s="10"/>
      <c r="KBN26" s="11"/>
      <c r="KBO26" s="11"/>
      <c r="KBP26" s="12"/>
      <c r="KBQ26" s="9"/>
      <c r="KBR26" s="10"/>
      <c r="KBS26" s="10"/>
      <c r="KBT26" s="10"/>
      <c r="KBU26" s="10"/>
      <c r="KBV26" s="11"/>
      <c r="KBW26" s="11"/>
      <c r="KBX26" s="12"/>
      <c r="KBY26" s="9"/>
      <c r="KBZ26" s="10"/>
      <c r="KCA26" s="10"/>
      <c r="KCB26" s="10"/>
      <c r="KCC26" s="10"/>
      <c r="KCD26" s="11"/>
      <c r="KCE26" s="11"/>
      <c r="KCF26" s="12"/>
      <c r="KCG26" s="9"/>
      <c r="KCH26" s="10"/>
      <c r="KCI26" s="10"/>
      <c r="KCJ26" s="10"/>
      <c r="KCK26" s="10"/>
      <c r="KCL26" s="11"/>
      <c r="KCM26" s="11"/>
      <c r="KCN26" s="12"/>
      <c r="KCO26" s="9"/>
      <c r="KCP26" s="10"/>
      <c r="KCQ26" s="10"/>
      <c r="KCR26" s="10"/>
      <c r="KCS26" s="10"/>
      <c r="KCT26" s="11"/>
      <c r="KCU26" s="11"/>
      <c r="KCV26" s="12"/>
      <c r="KCW26" s="9"/>
      <c r="KCX26" s="10"/>
      <c r="KCY26" s="10"/>
      <c r="KCZ26" s="10"/>
      <c r="KDA26" s="10"/>
      <c r="KDB26" s="11"/>
      <c r="KDC26" s="11"/>
      <c r="KDD26" s="12"/>
      <c r="KDE26" s="9"/>
      <c r="KDF26" s="10"/>
      <c r="KDG26" s="10"/>
      <c r="KDH26" s="10"/>
      <c r="KDI26" s="10"/>
      <c r="KDJ26" s="11"/>
      <c r="KDK26" s="11"/>
      <c r="KDL26" s="12"/>
      <c r="KDM26" s="9"/>
      <c r="KDN26" s="10"/>
      <c r="KDO26" s="10"/>
      <c r="KDP26" s="10"/>
      <c r="KDQ26" s="10"/>
      <c r="KDR26" s="11"/>
      <c r="KDS26" s="11"/>
      <c r="KDT26" s="12"/>
      <c r="KDU26" s="9"/>
      <c r="KDV26" s="10"/>
      <c r="KDW26" s="10"/>
      <c r="KDX26" s="10"/>
      <c r="KDY26" s="10"/>
      <c r="KDZ26" s="11"/>
      <c r="KEA26" s="11"/>
      <c r="KEB26" s="12"/>
      <c r="KEC26" s="9"/>
      <c r="KED26" s="10"/>
      <c r="KEE26" s="10"/>
      <c r="KEF26" s="10"/>
      <c r="KEG26" s="10"/>
      <c r="KEH26" s="11"/>
      <c r="KEI26" s="11"/>
      <c r="KEJ26" s="12"/>
      <c r="KEK26" s="9"/>
      <c r="KEL26" s="10"/>
      <c r="KEM26" s="10"/>
      <c r="KEN26" s="10"/>
      <c r="KEO26" s="10"/>
      <c r="KEP26" s="11"/>
      <c r="KEQ26" s="11"/>
      <c r="KER26" s="12"/>
      <c r="KES26" s="9"/>
      <c r="KET26" s="10"/>
      <c r="KEU26" s="10"/>
      <c r="KEV26" s="10"/>
      <c r="KEW26" s="10"/>
      <c r="KEX26" s="11"/>
      <c r="KEY26" s="11"/>
      <c r="KEZ26" s="12"/>
      <c r="KFA26" s="9"/>
      <c r="KFB26" s="10"/>
      <c r="KFC26" s="10"/>
      <c r="KFD26" s="10"/>
      <c r="KFE26" s="10"/>
      <c r="KFF26" s="11"/>
      <c r="KFG26" s="11"/>
      <c r="KFH26" s="12"/>
      <c r="KFI26" s="9"/>
      <c r="KFJ26" s="10"/>
      <c r="KFK26" s="10"/>
      <c r="KFL26" s="10"/>
      <c r="KFM26" s="10"/>
      <c r="KFN26" s="11"/>
      <c r="KFO26" s="11"/>
      <c r="KFP26" s="12"/>
      <c r="KFQ26" s="9"/>
      <c r="KFR26" s="10"/>
      <c r="KFS26" s="10"/>
      <c r="KFT26" s="10"/>
      <c r="KFU26" s="10"/>
      <c r="KFV26" s="11"/>
      <c r="KFW26" s="11"/>
      <c r="KFX26" s="12"/>
      <c r="KFY26" s="9"/>
      <c r="KFZ26" s="10"/>
      <c r="KGA26" s="10"/>
      <c r="KGB26" s="10"/>
      <c r="KGC26" s="10"/>
      <c r="KGD26" s="11"/>
      <c r="KGE26" s="11"/>
      <c r="KGF26" s="12"/>
      <c r="KGG26" s="9"/>
      <c r="KGH26" s="10"/>
      <c r="KGI26" s="10"/>
      <c r="KGJ26" s="10"/>
      <c r="KGK26" s="10"/>
      <c r="KGL26" s="11"/>
      <c r="KGM26" s="11"/>
      <c r="KGN26" s="12"/>
      <c r="KGO26" s="9"/>
      <c r="KGP26" s="10"/>
      <c r="KGQ26" s="10"/>
      <c r="KGR26" s="10"/>
      <c r="KGS26" s="10"/>
      <c r="KGT26" s="11"/>
      <c r="KGU26" s="11"/>
      <c r="KGV26" s="12"/>
      <c r="KGW26" s="9"/>
      <c r="KGX26" s="10"/>
      <c r="KGY26" s="10"/>
      <c r="KGZ26" s="10"/>
      <c r="KHA26" s="10"/>
      <c r="KHB26" s="11"/>
      <c r="KHC26" s="11"/>
      <c r="KHD26" s="12"/>
      <c r="KHE26" s="9"/>
      <c r="KHF26" s="10"/>
      <c r="KHG26" s="10"/>
      <c r="KHH26" s="10"/>
      <c r="KHI26" s="10"/>
      <c r="KHJ26" s="11"/>
      <c r="KHK26" s="11"/>
      <c r="KHL26" s="12"/>
      <c r="KHM26" s="9"/>
      <c r="KHN26" s="10"/>
      <c r="KHO26" s="10"/>
      <c r="KHP26" s="10"/>
      <c r="KHQ26" s="10"/>
      <c r="KHR26" s="11"/>
      <c r="KHS26" s="11"/>
      <c r="KHT26" s="12"/>
      <c r="KHU26" s="9"/>
      <c r="KHV26" s="10"/>
      <c r="KHW26" s="10"/>
      <c r="KHX26" s="10"/>
      <c r="KHY26" s="10"/>
      <c r="KHZ26" s="11"/>
      <c r="KIA26" s="11"/>
      <c r="KIB26" s="12"/>
      <c r="KIC26" s="9"/>
      <c r="KID26" s="10"/>
      <c r="KIE26" s="10"/>
      <c r="KIF26" s="10"/>
      <c r="KIG26" s="10"/>
      <c r="KIH26" s="11"/>
      <c r="KII26" s="11"/>
      <c r="KIJ26" s="12"/>
      <c r="KIK26" s="9"/>
      <c r="KIL26" s="10"/>
      <c r="KIM26" s="10"/>
      <c r="KIN26" s="10"/>
      <c r="KIO26" s="10"/>
      <c r="KIP26" s="11"/>
      <c r="KIQ26" s="11"/>
      <c r="KIR26" s="12"/>
      <c r="KIS26" s="9"/>
      <c r="KIT26" s="10"/>
      <c r="KIU26" s="10"/>
      <c r="KIV26" s="10"/>
      <c r="KIW26" s="10"/>
      <c r="KIX26" s="11"/>
      <c r="KIY26" s="11"/>
      <c r="KIZ26" s="12"/>
      <c r="KJA26" s="9"/>
      <c r="KJB26" s="10"/>
      <c r="KJC26" s="10"/>
      <c r="KJD26" s="10"/>
      <c r="KJE26" s="10"/>
      <c r="KJF26" s="11"/>
      <c r="KJG26" s="11"/>
      <c r="KJH26" s="12"/>
      <c r="KJI26" s="9"/>
      <c r="KJJ26" s="10"/>
      <c r="KJK26" s="10"/>
      <c r="KJL26" s="10"/>
      <c r="KJM26" s="10"/>
      <c r="KJN26" s="11"/>
      <c r="KJO26" s="11"/>
      <c r="KJP26" s="12"/>
      <c r="KJQ26" s="9"/>
      <c r="KJR26" s="10"/>
      <c r="KJS26" s="10"/>
      <c r="KJT26" s="10"/>
      <c r="KJU26" s="10"/>
      <c r="KJV26" s="11"/>
      <c r="KJW26" s="11"/>
      <c r="KJX26" s="12"/>
      <c r="KJY26" s="9"/>
      <c r="KJZ26" s="10"/>
      <c r="KKA26" s="10"/>
      <c r="KKB26" s="10"/>
      <c r="KKC26" s="10"/>
      <c r="KKD26" s="11"/>
      <c r="KKE26" s="11"/>
      <c r="KKF26" s="12"/>
      <c r="KKG26" s="9"/>
      <c r="KKH26" s="10"/>
      <c r="KKI26" s="10"/>
      <c r="KKJ26" s="10"/>
      <c r="KKK26" s="10"/>
      <c r="KKL26" s="11"/>
      <c r="KKM26" s="11"/>
      <c r="KKN26" s="12"/>
      <c r="KKO26" s="9"/>
      <c r="KKP26" s="10"/>
      <c r="KKQ26" s="10"/>
      <c r="KKR26" s="10"/>
      <c r="KKS26" s="10"/>
      <c r="KKT26" s="11"/>
      <c r="KKU26" s="11"/>
      <c r="KKV26" s="12"/>
      <c r="KKW26" s="9"/>
      <c r="KKX26" s="10"/>
      <c r="KKY26" s="10"/>
      <c r="KKZ26" s="10"/>
      <c r="KLA26" s="10"/>
      <c r="KLB26" s="11"/>
      <c r="KLC26" s="11"/>
      <c r="KLD26" s="12"/>
      <c r="KLE26" s="9"/>
      <c r="KLF26" s="10"/>
      <c r="KLG26" s="10"/>
      <c r="KLH26" s="10"/>
      <c r="KLI26" s="10"/>
      <c r="KLJ26" s="11"/>
      <c r="KLK26" s="11"/>
      <c r="KLL26" s="12"/>
      <c r="KLM26" s="9"/>
      <c r="KLN26" s="10"/>
      <c r="KLO26" s="10"/>
      <c r="KLP26" s="10"/>
      <c r="KLQ26" s="10"/>
      <c r="KLR26" s="11"/>
      <c r="KLS26" s="11"/>
      <c r="KLT26" s="12"/>
      <c r="KLU26" s="9"/>
      <c r="KLV26" s="10"/>
      <c r="KLW26" s="10"/>
      <c r="KLX26" s="10"/>
      <c r="KLY26" s="10"/>
      <c r="KLZ26" s="11"/>
      <c r="KMA26" s="11"/>
      <c r="KMB26" s="12"/>
      <c r="KMC26" s="9"/>
      <c r="KMD26" s="10"/>
      <c r="KME26" s="10"/>
      <c r="KMF26" s="10"/>
      <c r="KMG26" s="10"/>
      <c r="KMH26" s="11"/>
      <c r="KMI26" s="11"/>
      <c r="KMJ26" s="12"/>
      <c r="KMK26" s="9"/>
      <c r="KML26" s="10"/>
      <c r="KMM26" s="10"/>
      <c r="KMN26" s="10"/>
      <c r="KMO26" s="10"/>
      <c r="KMP26" s="11"/>
      <c r="KMQ26" s="11"/>
      <c r="KMR26" s="12"/>
      <c r="KMS26" s="9"/>
      <c r="KMT26" s="10"/>
      <c r="KMU26" s="10"/>
      <c r="KMV26" s="10"/>
      <c r="KMW26" s="10"/>
      <c r="KMX26" s="11"/>
      <c r="KMY26" s="11"/>
      <c r="KMZ26" s="12"/>
      <c r="KNA26" s="9"/>
      <c r="KNB26" s="10"/>
      <c r="KNC26" s="10"/>
      <c r="KND26" s="10"/>
      <c r="KNE26" s="10"/>
      <c r="KNF26" s="11"/>
      <c r="KNG26" s="11"/>
      <c r="KNH26" s="12"/>
      <c r="KNI26" s="9"/>
      <c r="KNJ26" s="10"/>
      <c r="KNK26" s="10"/>
      <c r="KNL26" s="10"/>
      <c r="KNM26" s="10"/>
      <c r="KNN26" s="11"/>
      <c r="KNO26" s="11"/>
      <c r="KNP26" s="12"/>
      <c r="KNQ26" s="9"/>
      <c r="KNR26" s="10"/>
      <c r="KNS26" s="10"/>
      <c r="KNT26" s="10"/>
      <c r="KNU26" s="10"/>
      <c r="KNV26" s="11"/>
      <c r="KNW26" s="11"/>
      <c r="KNX26" s="12"/>
      <c r="KNY26" s="9"/>
      <c r="KNZ26" s="10"/>
      <c r="KOA26" s="10"/>
      <c r="KOB26" s="10"/>
      <c r="KOC26" s="10"/>
      <c r="KOD26" s="11"/>
      <c r="KOE26" s="11"/>
      <c r="KOF26" s="12"/>
      <c r="KOG26" s="9"/>
      <c r="KOH26" s="10"/>
      <c r="KOI26" s="10"/>
      <c r="KOJ26" s="10"/>
      <c r="KOK26" s="10"/>
      <c r="KOL26" s="11"/>
      <c r="KOM26" s="11"/>
      <c r="KON26" s="12"/>
      <c r="KOO26" s="9"/>
      <c r="KOP26" s="10"/>
      <c r="KOQ26" s="10"/>
      <c r="KOR26" s="10"/>
      <c r="KOS26" s="10"/>
      <c r="KOT26" s="11"/>
      <c r="KOU26" s="11"/>
      <c r="KOV26" s="12"/>
      <c r="KOW26" s="9"/>
      <c r="KOX26" s="10"/>
      <c r="KOY26" s="10"/>
      <c r="KOZ26" s="10"/>
      <c r="KPA26" s="10"/>
      <c r="KPB26" s="11"/>
      <c r="KPC26" s="11"/>
      <c r="KPD26" s="12"/>
      <c r="KPE26" s="9"/>
      <c r="KPF26" s="10"/>
      <c r="KPG26" s="10"/>
      <c r="KPH26" s="10"/>
      <c r="KPI26" s="10"/>
      <c r="KPJ26" s="11"/>
      <c r="KPK26" s="11"/>
      <c r="KPL26" s="12"/>
      <c r="KPM26" s="9"/>
      <c r="KPN26" s="10"/>
      <c r="KPO26" s="10"/>
      <c r="KPP26" s="10"/>
      <c r="KPQ26" s="10"/>
      <c r="KPR26" s="11"/>
      <c r="KPS26" s="11"/>
      <c r="KPT26" s="12"/>
      <c r="KPU26" s="9"/>
      <c r="KPV26" s="10"/>
      <c r="KPW26" s="10"/>
      <c r="KPX26" s="10"/>
      <c r="KPY26" s="10"/>
      <c r="KPZ26" s="11"/>
      <c r="KQA26" s="11"/>
      <c r="KQB26" s="12"/>
      <c r="KQC26" s="9"/>
      <c r="KQD26" s="10"/>
      <c r="KQE26" s="10"/>
      <c r="KQF26" s="10"/>
      <c r="KQG26" s="10"/>
      <c r="KQH26" s="11"/>
      <c r="KQI26" s="11"/>
      <c r="KQJ26" s="12"/>
      <c r="KQK26" s="9"/>
      <c r="KQL26" s="10"/>
      <c r="KQM26" s="10"/>
      <c r="KQN26" s="10"/>
      <c r="KQO26" s="10"/>
      <c r="KQP26" s="11"/>
      <c r="KQQ26" s="11"/>
      <c r="KQR26" s="12"/>
      <c r="KQS26" s="9"/>
      <c r="KQT26" s="10"/>
      <c r="KQU26" s="10"/>
      <c r="KQV26" s="10"/>
      <c r="KQW26" s="10"/>
      <c r="KQX26" s="11"/>
      <c r="KQY26" s="11"/>
      <c r="KQZ26" s="12"/>
      <c r="KRA26" s="9"/>
      <c r="KRB26" s="10"/>
      <c r="KRC26" s="10"/>
      <c r="KRD26" s="10"/>
      <c r="KRE26" s="10"/>
      <c r="KRF26" s="11"/>
      <c r="KRG26" s="11"/>
      <c r="KRH26" s="12"/>
      <c r="KRI26" s="9"/>
      <c r="KRJ26" s="10"/>
      <c r="KRK26" s="10"/>
      <c r="KRL26" s="10"/>
      <c r="KRM26" s="10"/>
      <c r="KRN26" s="11"/>
      <c r="KRO26" s="11"/>
      <c r="KRP26" s="12"/>
      <c r="KRQ26" s="9"/>
      <c r="KRR26" s="10"/>
      <c r="KRS26" s="10"/>
      <c r="KRT26" s="10"/>
      <c r="KRU26" s="10"/>
      <c r="KRV26" s="11"/>
      <c r="KRW26" s="11"/>
      <c r="KRX26" s="12"/>
      <c r="KRY26" s="9"/>
      <c r="KRZ26" s="10"/>
      <c r="KSA26" s="10"/>
      <c r="KSB26" s="10"/>
      <c r="KSC26" s="10"/>
      <c r="KSD26" s="11"/>
      <c r="KSE26" s="11"/>
      <c r="KSF26" s="12"/>
      <c r="KSG26" s="9"/>
      <c r="KSH26" s="10"/>
      <c r="KSI26" s="10"/>
      <c r="KSJ26" s="10"/>
      <c r="KSK26" s="10"/>
      <c r="KSL26" s="11"/>
      <c r="KSM26" s="11"/>
      <c r="KSN26" s="12"/>
      <c r="KSO26" s="9"/>
      <c r="KSP26" s="10"/>
      <c r="KSQ26" s="10"/>
      <c r="KSR26" s="10"/>
      <c r="KSS26" s="10"/>
      <c r="KST26" s="11"/>
      <c r="KSU26" s="11"/>
      <c r="KSV26" s="12"/>
      <c r="KSW26" s="9"/>
      <c r="KSX26" s="10"/>
      <c r="KSY26" s="10"/>
      <c r="KSZ26" s="10"/>
      <c r="KTA26" s="10"/>
      <c r="KTB26" s="11"/>
      <c r="KTC26" s="11"/>
      <c r="KTD26" s="12"/>
      <c r="KTE26" s="9"/>
      <c r="KTF26" s="10"/>
      <c r="KTG26" s="10"/>
      <c r="KTH26" s="10"/>
      <c r="KTI26" s="10"/>
      <c r="KTJ26" s="11"/>
      <c r="KTK26" s="11"/>
      <c r="KTL26" s="12"/>
      <c r="KTM26" s="9"/>
      <c r="KTN26" s="10"/>
      <c r="KTO26" s="10"/>
      <c r="KTP26" s="10"/>
      <c r="KTQ26" s="10"/>
      <c r="KTR26" s="11"/>
      <c r="KTS26" s="11"/>
      <c r="KTT26" s="12"/>
      <c r="KTU26" s="9"/>
      <c r="KTV26" s="10"/>
      <c r="KTW26" s="10"/>
      <c r="KTX26" s="10"/>
      <c r="KTY26" s="10"/>
      <c r="KTZ26" s="11"/>
      <c r="KUA26" s="11"/>
      <c r="KUB26" s="12"/>
      <c r="KUC26" s="9"/>
      <c r="KUD26" s="10"/>
      <c r="KUE26" s="10"/>
      <c r="KUF26" s="10"/>
      <c r="KUG26" s="10"/>
      <c r="KUH26" s="11"/>
      <c r="KUI26" s="11"/>
      <c r="KUJ26" s="12"/>
      <c r="KUK26" s="9"/>
      <c r="KUL26" s="10"/>
      <c r="KUM26" s="10"/>
      <c r="KUN26" s="10"/>
      <c r="KUO26" s="10"/>
      <c r="KUP26" s="11"/>
      <c r="KUQ26" s="11"/>
      <c r="KUR26" s="12"/>
      <c r="KUS26" s="9"/>
      <c r="KUT26" s="10"/>
      <c r="KUU26" s="10"/>
      <c r="KUV26" s="10"/>
      <c r="KUW26" s="10"/>
      <c r="KUX26" s="11"/>
      <c r="KUY26" s="11"/>
      <c r="KUZ26" s="12"/>
      <c r="KVA26" s="9"/>
      <c r="KVB26" s="10"/>
      <c r="KVC26" s="10"/>
      <c r="KVD26" s="10"/>
      <c r="KVE26" s="10"/>
      <c r="KVF26" s="11"/>
      <c r="KVG26" s="11"/>
      <c r="KVH26" s="12"/>
      <c r="KVI26" s="9"/>
      <c r="KVJ26" s="10"/>
      <c r="KVK26" s="10"/>
      <c r="KVL26" s="10"/>
      <c r="KVM26" s="10"/>
      <c r="KVN26" s="11"/>
      <c r="KVO26" s="11"/>
      <c r="KVP26" s="12"/>
      <c r="KVQ26" s="9"/>
      <c r="KVR26" s="10"/>
      <c r="KVS26" s="10"/>
      <c r="KVT26" s="10"/>
      <c r="KVU26" s="10"/>
      <c r="KVV26" s="11"/>
      <c r="KVW26" s="11"/>
      <c r="KVX26" s="12"/>
      <c r="KVY26" s="9"/>
      <c r="KVZ26" s="10"/>
      <c r="KWA26" s="10"/>
      <c r="KWB26" s="10"/>
      <c r="KWC26" s="10"/>
      <c r="KWD26" s="11"/>
      <c r="KWE26" s="11"/>
      <c r="KWF26" s="12"/>
      <c r="KWG26" s="9"/>
      <c r="KWH26" s="10"/>
      <c r="KWI26" s="10"/>
      <c r="KWJ26" s="10"/>
      <c r="KWK26" s="10"/>
      <c r="KWL26" s="11"/>
      <c r="KWM26" s="11"/>
      <c r="KWN26" s="12"/>
      <c r="KWO26" s="9"/>
      <c r="KWP26" s="10"/>
      <c r="KWQ26" s="10"/>
      <c r="KWR26" s="10"/>
      <c r="KWS26" s="10"/>
      <c r="KWT26" s="11"/>
      <c r="KWU26" s="11"/>
      <c r="KWV26" s="12"/>
      <c r="KWW26" s="9"/>
      <c r="KWX26" s="10"/>
      <c r="KWY26" s="10"/>
      <c r="KWZ26" s="10"/>
      <c r="KXA26" s="10"/>
      <c r="KXB26" s="11"/>
      <c r="KXC26" s="11"/>
      <c r="KXD26" s="12"/>
      <c r="KXE26" s="9"/>
      <c r="KXF26" s="10"/>
      <c r="KXG26" s="10"/>
      <c r="KXH26" s="10"/>
      <c r="KXI26" s="10"/>
      <c r="KXJ26" s="11"/>
      <c r="KXK26" s="11"/>
      <c r="KXL26" s="12"/>
      <c r="KXM26" s="9"/>
      <c r="KXN26" s="10"/>
      <c r="KXO26" s="10"/>
      <c r="KXP26" s="10"/>
      <c r="KXQ26" s="10"/>
      <c r="KXR26" s="11"/>
      <c r="KXS26" s="11"/>
      <c r="KXT26" s="12"/>
      <c r="KXU26" s="9"/>
      <c r="KXV26" s="10"/>
      <c r="KXW26" s="10"/>
      <c r="KXX26" s="10"/>
      <c r="KXY26" s="10"/>
      <c r="KXZ26" s="11"/>
      <c r="KYA26" s="11"/>
      <c r="KYB26" s="12"/>
      <c r="KYC26" s="9"/>
      <c r="KYD26" s="10"/>
      <c r="KYE26" s="10"/>
      <c r="KYF26" s="10"/>
      <c r="KYG26" s="10"/>
      <c r="KYH26" s="11"/>
      <c r="KYI26" s="11"/>
      <c r="KYJ26" s="12"/>
      <c r="KYK26" s="9"/>
      <c r="KYL26" s="10"/>
      <c r="KYM26" s="10"/>
      <c r="KYN26" s="10"/>
      <c r="KYO26" s="10"/>
      <c r="KYP26" s="11"/>
      <c r="KYQ26" s="11"/>
      <c r="KYR26" s="12"/>
      <c r="KYS26" s="9"/>
      <c r="KYT26" s="10"/>
      <c r="KYU26" s="10"/>
      <c r="KYV26" s="10"/>
      <c r="KYW26" s="10"/>
      <c r="KYX26" s="11"/>
      <c r="KYY26" s="11"/>
      <c r="KYZ26" s="12"/>
      <c r="KZA26" s="9"/>
      <c r="KZB26" s="10"/>
      <c r="KZC26" s="10"/>
      <c r="KZD26" s="10"/>
      <c r="KZE26" s="10"/>
      <c r="KZF26" s="11"/>
      <c r="KZG26" s="11"/>
      <c r="KZH26" s="12"/>
      <c r="KZI26" s="9"/>
      <c r="KZJ26" s="10"/>
      <c r="KZK26" s="10"/>
      <c r="KZL26" s="10"/>
      <c r="KZM26" s="10"/>
      <c r="KZN26" s="11"/>
      <c r="KZO26" s="11"/>
      <c r="KZP26" s="12"/>
      <c r="KZQ26" s="9"/>
      <c r="KZR26" s="10"/>
      <c r="KZS26" s="10"/>
      <c r="KZT26" s="10"/>
      <c r="KZU26" s="10"/>
      <c r="KZV26" s="11"/>
      <c r="KZW26" s="11"/>
      <c r="KZX26" s="12"/>
      <c r="KZY26" s="9"/>
      <c r="KZZ26" s="10"/>
      <c r="LAA26" s="10"/>
      <c r="LAB26" s="10"/>
      <c r="LAC26" s="10"/>
      <c r="LAD26" s="11"/>
      <c r="LAE26" s="11"/>
      <c r="LAF26" s="12"/>
      <c r="LAG26" s="9"/>
      <c r="LAH26" s="10"/>
      <c r="LAI26" s="10"/>
      <c r="LAJ26" s="10"/>
      <c r="LAK26" s="10"/>
      <c r="LAL26" s="11"/>
      <c r="LAM26" s="11"/>
      <c r="LAN26" s="12"/>
      <c r="LAO26" s="9"/>
      <c r="LAP26" s="10"/>
      <c r="LAQ26" s="10"/>
      <c r="LAR26" s="10"/>
      <c r="LAS26" s="10"/>
      <c r="LAT26" s="11"/>
      <c r="LAU26" s="11"/>
      <c r="LAV26" s="12"/>
      <c r="LAW26" s="9"/>
      <c r="LAX26" s="10"/>
      <c r="LAY26" s="10"/>
      <c r="LAZ26" s="10"/>
      <c r="LBA26" s="10"/>
      <c r="LBB26" s="11"/>
      <c r="LBC26" s="11"/>
      <c r="LBD26" s="12"/>
      <c r="LBE26" s="9"/>
      <c r="LBF26" s="10"/>
      <c r="LBG26" s="10"/>
      <c r="LBH26" s="10"/>
      <c r="LBI26" s="10"/>
      <c r="LBJ26" s="11"/>
      <c r="LBK26" s="11"/>
      <c r="LBL26" s="12"/>
      <c r="LBM26" s="9"/>
      <c r="LBN26" s="10"/>
      <c r="LBO26" s="10"/>
      <c r="LBP26" s="10"/>
      <c r="LBQ26" s="10"/>
      <c r="LBR26" s="11"/>
      <c r="LBS26" s="11"/>
      <c r="LBT26" s="12"/>
      <c r="LBU26" s="9"/>
      <c r="LBV26" s="10"/>
      <c r="LBW26" s="10"/>
      <c r="LBX26" s="10"/>
      <c r="LBY26" s="10"/>
      <c r="LBZ26" s="11"/>
      <c r="LCA26" s="11"/>
      <c r="LCB26" s="12"/>
      <c r="LCC26" s="9"/>
      <c r="LCD26" s="10"/>
      <c r="LCE26" s="10"/>
      <c r="LCF26" s="10"/>
      <c r="LCG26" s="10"/>
      <c r="LCH26" s="11"/>
      <c r="LCI26" s="11"/>
      <c r="LCJ26" s="12"/>
      <c r="LCK26" s="9"/>
      <c r="LCL26" s="10"/>
      <c r="LCM26" s="10"/>
      <c r="LCN26" s="10"/>
      <c r="LCO26" s="10"/>
      <c r="LCP26" s="11"/>
      <c r="LCQ26" s="11"/>
      <c r="LCR26" s="12"/>
      <c r="LCS26" s="9"/>
      <c r="LCT26" s="10"/>
      <c r="LCU26" s="10"/>
      <c r="LCV26" s="10"/>
      <c r="LCW26" s="10"/>
      <c r="LCX26" s="11"/>
      <c r="LCY26" s="11"/>
      <c r="LCZ26" s="12"/>
      <c r="LDA26" s="9"/>
      <c r="LDB26" s="10"/>
      <c r="LDC26" s="10"/>
      <c r="LDD26" s="10"/>
      <c r="LDE26" s="10"/>
      <c r="LDF26" s="11"/>
      <c r="LDG26" s="11"/>
      <c r="LDH26" s="12"/>
      <c r="LDI26" s="9"/>
      <c r="LDJ26" s="10"/>
      <c r="LDK26" s="10"/>
      <c r="LDL26" s="10"/>
      <c r="LDM26" s="10"/>
      <c r="LDN26" s="11"/>
      <c r="LDO26" s="11"/>
      <c r="LDP26" s="12"/>
      <c r="LDQ26" s="9"/>
      <c r="LDR26" s="10"/>
      <c r="LDS26" s="10"/>
      <c r="LDT26" s="10"/>
      <c r="LDU26" s="10"/>
      <c r="LDV26" s="11"/>
      <c r="LDW26" s="11"/>
      <c r="LDX26" s="12"/>
      <c r="LDY26" s="9"/>
      <c r="LDZ26" s="10"/>
      <c r="LEA26" s="10"/>
      <c r="LEB26" s="10"/>
      <c r="LEC26" s="10"/>
      <c r="LED26" s="11"/>
      <c r="LEE26" s="11"/>
      <c r="LEF26" s="12"/>
      <c r="LEG26" s="9"/>
      <c r="LEH26" s="10"/>
      <c r="LEI26" s="10"/>
      <c r="LEJ26" s="10"/>
      <c r="LEK26" s="10"/>
      <c r="LEL26" s="11"/>
      <c r="LEM26" s="11"/>
      <c r="LEN26" s="12"/>
      <c r="LEO26" s="9"/>
      <c r="LEP26" s="10"/>
      <c r="LEQ26" s="10"/>
      <c r="LER26" s="10"/>
      <c r="LES26" s="10"/>
      <c r="LET26" s="11"/>
      <c r="LEU26" s="11"/>
      <c r="LEV26" s="12"/>
      <c r="LEW26" s="9"/>
      <c r="LEX26" s="10"/>
      <c r="LEY26" s="10"/>
      <c r="LEZ26" s="10"/>
      <c r="LFA26" s="10"/>
      <c r="LFB26" s="11"/>
      <c r="LFC26" s="11"/>
      <c r="LFD26" s="12"/>
      <c r="LFE26" s="9"/>
      <c r="LFF26" s="10"/>
      <c r="LFG26" s="10"/>
      <c r="LFH26" s="10"/>
      <c r="LFI26" s="10"/>
      <c r="LFJ26" s="11"/>
      <c r="LFK26" s="11"/>
      <c r="LFL26" s="12"/>
      <c r="LFM26" s="9"/>
      <c r="LFN26" s="10"/>
      <c r="LFO26" s="10"/>
      <c r="LFP26" s="10"/>
      <c r="LFQ26" s="10"/>
      <c r="LFR26" s="11"/>
      <c r="LFS26" s="11"/>
      <c r="LFT26" s="12"/>
      <c r="LFU26" s="9"/>
      <c r="LFV26" s="10"/>
      <c r="LFW26" s="10"/>
      <c r="LFX26" s="10"/>
      <c r="LFY26" s="10"/>
      <c r="LFZ26" s="11"/>
      <c r="LGA26" s="11"/>
      <c r="LGB26" s="12"/>
      <c r="LGC26" s="9"/>
      <c r="LGD26" s="10"/>
      <c r="LGE26" s="10"/>
      <c r="LGF26" s="10"/>
      <c r="LGG26" s="10"/>
      <c r="LGH26" s="11"/>
      <c r="LGI26" s="11"/>
      <c r="LGJ26" s="12"/>
      <c r="LGK26" s="9"/>
      <c r="LGL26" s="10"/>
      <c r="LGM26" s="10"/>
      <c r="LGN26" s="10"/>
      <c r="LGO26" s="10"/>
      <c r="LGP26" s="11"/>
      <c r="LGQ26" s="11"/>
      <c r="LGR26" s="12"/>
      <c r="LGS26" s="9"/>
      <c r="LGT26" s="10"/>
      <c r="LGU26" s="10"/>
      <c r="LGV26" s="10"/>
      <c r="LGW26" s="10"/>
      <c r="LGX26" s="11"/>
      <c r="LGY26" s="11"/>
      <c r="LGZ26" s="12"/>
      <c r="LHA26" s="9"/>
      <c r="LHB26" s="10"/>
      <c r="LHC26" s="10"/>
      <c r="LHD26" s="10"/>
      <c r="LHE26" s="10"/>
      <c r="LHF26" s="11"/>
      <c r="LHG26" s="11"/>
      <c r="LHH26" s="12"/>
      <c r="LHI26" s="9"/>
      <c r="LHJ26" s="10"/>
      <c r="LHK26" s="10"/>
      <c r="LHL26" s="10"/>
      <c r="LHM26" s="10"/>
      <c r="LHN26" s="11"/>
      <c r="LHO26" s="11"/>
      <c r="LHP26" s="12"/>
      <c r="LHQ26" s="9"/>
      <c r="LHR26" s="10"/>
      <c r="LHS26" s="10"/>
      <c r="LHT26" s="10"/>
      <c r="LHU26" s="10"/>
      <c r="LHV26" s="11"/>
      <c r="LHW26" s="11"/>
      <c r="LHX26" s="12"/>
      <c r="LHY26" s="9"/>
      <c r="LHZ26" s="10"/>
      <c r="LIA26" s="10"/>
      <c r="LIB26" s="10"/>
      <c r="LIC26" s="10"/>
      <c r="LID26" s="11"/>
      <c r="LIE26" s="11"/>
      <c r="LIF26" s="12"/>
      <c r="LIG26" s="9"/>
      <c r="LIH26" s="10"/>
      <c r="LII26" s="10"/>
      <c r="LIJ26" s="10"/>
      <c r="LIK26" s="10"/>
      <c r="LIL26" s="11"/>
      <c r="LIM26" s="11"/>
      <c r="LIN26" s="12"/>
      <c r="LIO26" s="9"/>
      <c r="LIP26" s="10"/>
      <c r="LIQ26" s="10"/>
      <c r="LIR26" s="10"/>
      <c r="LIS26" s="10"/>
      <c r="LIT26" s="11"/>
      <c r="LIU26" s="11"/>
      <c r="LIV26" s="12"/>
      <c r="LIW26" s="9"/>
      <c r="LIX26" s="10"/>
      <c r="LIY26" s="10"/>
      <c r="LIZ26" s="10"/>
      <c r="LJA26" s="10"/>
      <c r="LJB26" s="11"/>
      <c r="LJC26" s="11"/>
      <c r="LJD26" s="12"/>
      <c r="LJE26" s="9"/>
      <c r="LJF26" s="10"/>
      <c r="LJG26" s="10"/>
      <c r="LJH26" s="10"/>
      <c r="LJI26" s="10"/>
      <c r="LJJ26" s="11"/>
      <c r="LJK26" s="11"/>
      <c r="LJL26" s="12"/>
      <c r="LJM26" s="9"/>
      <c r="LJN26" s="10"/>
      <c r="LJO26" s="10"/>
      <c r="LJP26" s="10"/>
      <c r="LJQ26" s="10"/>
      <c r="LJR26" s="11"/>
      <c r="LJS26" s="11"/>
      <c r="LJT26" s="12"/>
      <c r="LJU26" s="9"/>
      <c r="LJV26" s="10"/>
      <c r="LJW26" s="10"/>
      <c r="LJX26" s="10"/>
      <c r="LJY26" s="10"/>
      <c r="LJZ26" s="11"/>
      <c r="LKA26" s="11"/>
      <c r="LKB26" s="12"/>
      <c r="LKC26" s="9"/>
      <c r="LKD26" s="10"/>
      <c r="LKE26" s="10"/>
      <c r="LKF26" s="10"/>
      <c r="LKG26" s="10"/>
      <c r="LKH26" s="11"/>
      <c r="LKI26" s="11"/>
      <c r="LKJ26" s="12"/>
      <c r="LKK26" s="9"/>
      <c r="LKL26" s="10"/>
      <c r="LKM26" s="10"/>
      <c r="LKN26" s="10"/>
      <c r="LKO26" s="10"/>
      <c r="LKP26" s="11"/>
      <c r="LKQ26" s="11"/>
      <c r="LKR26" s="12"/>
      <c r="LKS26" s="9"/>
      <c r="LKT26" s="10"/>
      <c r="LKU26" s="10"/>
      <c r="LKV26" s="10"/>
      <c r="LKW26" s="10"/>
      <c r="LKX26" s="11"/>
      <c r="LKY26" s="11"/>
      <c r="LKZ26" s="12"/>
      <c r="LLA26" s="9"/>
      <c r="LLB26" s="10"/>
      <c r="LLC26" s="10"/>
      <c r="LLD26" s="10"/>
      <c r="LLE26" s="10"/>
      <c r="LLF26" s="11"/>
      <c r="LLG26" s="11"/>
      <c r="LLH26" s="12"/>
      <c r="LLI26" s="9"/>
      <c r="LLJ26" s="10"/>
      <c r="LLK26" s="10"/>
      <c r="LLL26" s="10"/>
      <c r="LLM26" s="10"/>
      <c r="LLN26" s="11"/>
      <c r="LLO26" s="11"/>
      <c r="LLP26" s="12"/>
      <c r="LLQ26" s="9"/>
      <c r="LLR26" s="10"/>
      <c r="LLS26" s="10"/>
      <c r="LLT26" s="10"/>
      <c r="LLU26" s="10"/>
      <c r="LLV26" s="11"/>
      <c r="LLW26" s="11"/>
      <c r="LLX26" s="12"/>
      <c r="LLY26" s="9"/>
      <c r="LLZ26" s="10"/>
      <c r="LMA26" s="10"/>
      <c r="LMB26" s="10"/>
      <c r="LMC26" s="10"/>
      <c r="LMD26" s="11"/>
      <c r="LME26" s="11"/>
      <c r="LMF26" s="12"/>
      <c r="LMG26" s="9"/>
      <c r="LMH26" s="10"/>
      <c r="LMI26" s="10"/>
      <c r="LMJ26" s="10"/>
      <c r="LMK26" s="10"/>
      <c r="LML26" s="11"/>
      <c r="LMM26" s="11"/>
      <c r="LMN26" s="12"/>
      <c r="LMO26" s="9"/>
      <c r="LMP26" s="10"/>
      <c r="LMQ26" s="10"/>
      <c r="LMR26" s="10"/>
      <c r="LMS26" s="10"/>
      <c r="LMT26" s="11"/>
      <c r="LMU26" s="11"/>
      <c r="LMV26" s="12"/>
      <c r="LMW26" s="9"/>
      <c r="LMX26" s="10"/>
      <c r="LMY26" s="10"/>
      <c r="LMZ26" s="10"/>
      <c r="LNA26" s="10"/>
      <c r="LNB26" s="11"/>
      <c r="LNC26" s="11"/>
      <c r="LND26" s="12"/>
      <c r="LNE26" s="9"/>
      <c r="LNF26" s="10"/>
      <c r="LNG26" s="10"/>
      <c r="LNH26" s="10"/>
      <c r="LNI26" s="10"/>
      <c r="LNJ26" s="11"/>
      <c r="LNK26" s="11"/>
      <c r="LNL26" s="12"/>
      <c r="LNM26" s="9"/>
      <c r="LNN26" s="10"/>
      <c r="LNO26" s="10"/>
      <c r="LNP26" s="10"/>
      <c r="LNQ26" s="10"/>
      <c r="LNR26" s="11"/>
      <c r="LNS26" s="11"/>
      <c r="LNT26" s="12"/>
      <c r="LNU26" s="9"/>
      <c r="LNV26" s="10"/>
      <c r="LNW26" s="10"/>
      <c r="LNX26" s="10"/>
      <c r="LNY26" s="10"/>
      <c r="LNZ26" s="11"/>
      <c r="LOA26" s="11"/>
      <c r="LOB26" s="12"/>
      <c r="LOC26" s="9"/>
      <c r="LOD26" s="10"/>
      <c r="LOE26" s="10"/>
      <c r="LOF26" s="10"/>
      <c r="LOG26" s="10"/>
      <c r="LOH26" s="11"/>
      <c r="LOI26" s="11"/>
      <c r="LOJ26" s="12"/>
      <c r="LOK26" s="9"/>
      <c r="LOL26" s="10"/>
      <c r="LOM26" s="10"/>
      <c r="LON26" s="10"/>
      <c r="LOO26" s="10"/>
      <c r="LOP26" s="11"/>
      <c r="LOQ26" s="11"/>
      <c r="LOR26" s="12"/>
      <c r="LOS26" s="9"/>
      <c r="LOT26" s="10"/>
      <c r="LOU26" s="10"/>
      <c r="LOV26" s="10"/>
      <c r="LOW26" s="10"/>
      <c r="LOX26" s="11"/>
      <c r="LOY26" s="11"/>
      <c r="LOZ26" s="12"/>
      <c r="LPA26" s="9"/>
      <c r="LPB26" s="10"/>
      <c r="LPC26" s="10"/>
      <c r="LPD26" s="10"/>
      <c r="LPE26" s="10"/>
      <c r="LPF26" s="11"/>
      <c r="LPG26" s="11"/>
      <c r="LPH26" s="12"/>
      <c r="LPI26" s="9"/>
      <c r="LPJ26" s="10"/>
      <c r="LPK26" s="10"/>
      <c r="LPL26" s="10"/>
      <c r="LPM26" s="10"/>
      <c r="LPN26" s="11"/>
      <c r="LPO26" s="11"/>
      <c r="LPP26" s="12"/>
      <c r="LPQ26" s="9"/>
      <c r="LPR26" s="10"/>
      <c r="LPS26" s="10"/>
      <c r="LPT26" s="10"/>
      <c r="LPU26" s="10"/>
      <c r="LPV26" s="11"/>
      <c r="LPW26" s="11"/>
      <c r="LPX26" s="12"/>
      <c r="LPY26" s="9"/>
      <c r="LPZ26" s="10"/>
      <c r="LQA26" s="10"/>
      <c r="LQB26" s="10"/>
      <c r="LQC26" s="10"/>
      <c r="LQD26" s="11"/>
      <c r="LQE26" s="11"/>
      <c r="LQF26" s="12"/>
      <c r="LQG26" s="9"/>
      <c r="LQH26" s="10"/>
      <c r="LQI26" s="10"/>
      <c r="LQJ26" s="10"/>
      <c r="LQK26" s="10"/>
      <c r="LQL26" s="11"/>
      <c r="LQM26" s="11"/>
      <c r="LQN26" s="12"/>
      <c r="LQO26" s="9"/>
      <c r="LQP26" s="10"/>
      <c r="LQQ26" s="10"/>
      <c r="LQR26" s="10"/>
      <c r="LQS26" s="10"/>
      <c r="LQT26" s="11"/>
      <c r="LQU26" s="11"/>
      <c r="LQV26" s="12"/>
      <c r="LQW26" s="9"/>
      <c r="LQX26" s="10"/>
      <c r="LQY26" s="10"/>
      <c r="LQZ26" s="10"/>
      <c r="LRA26" s="10"/>
      <c r="LRB26" s="11"/>
      <c r="LRC26" s="11"/>
      <c r="LRD26" s="12"/>
      <c r="LRE26" s="9"/>
      <c r="LRF26" s="10"/>
      <c r="LRG26" s="10"/>
      <c r="LRH26" s="10"/>
      <c r="LRI26" s="10"/>
      <c r="LRJ26" s="11"/>
      <c r="LRK26" s="11"/>
      <c r="LRL26" s="12"/>
      <c r="LRM26" s="9"/>
      <c r="LRN26" s="10"/>
      <c r="LRO26" s="10"/>
      <c r="LRP26" s="10"/>
      <c r="LRQ26" s="10"/>
      <c r="LRR26" s="11"/>
      <c r="LRS26" s="11"/>
      <c r="LRT26" s="12"/>
      <c r="LRU26" s="9"/>
      <c r="LRV26" s="10"/>
      <c r="LRW26" s="10"/>
      <c r="LRX26" s="10"/>
      <c r="LRY26" s="10"/>
      <c r="LRZ26" s="11"/>
      <c r="LSA26" s="11"/>
      <c r="LSB26" s="12"/>
      <c r="LSC26" s="9"/>
      <c r="LSD26" s="10"/>
      <c r="LSE26" s="10"/>
      <c r="LSF26" s="10"/>
      <c r="LSG26" s="10"/>
      <c r="LSH26" s="11"/>
      <c r="LSI26" s="11"/>
      <c r="LSJ26" s="12"/>
      <c r="LSK26" s="9"/>
      <c r="LSL26" s="10"/>
      <c r="LSM26" s="10"/>
      <c r="LSN26" s="10"/>
      <c r="LSO26" s="10"/>
      <c r="LSP26" s="11"/>
      <c r="LSQ26" s="11"/>
      <c r="LSR26" s="12"/>
      <c r="LSS26" s="9"/>
      <c r="LST26" s="10"/>
      <c r="LSU26" s="10"/>
      <c r="LSV26" s="10"/>
      <c r="LSW26" s="10"/>
      <c r="LSX26" s="11"/>
      <c r="LSY26" s="11"/>
      <c r="LSZ26" s="12"/>
      <c r="LTA26" s="9"/>
      <c r="LTB26" s="10"/>
      <c r="LTC26" s="10"/>
      <c r="LTD26" s="10"/>
      <c r="LTE26" s="10"/>
      <c r="LTF26" s="11"/>
      <c r="LTG26" s="11"/>
      <c r="LTH26" s="12"/>
      <c r="LTI26" s="9"/>
      <c r="LTJ26" s="10"/>
      <c r="LTK26" s="10"/>
      <c r="LTL26" s="10"/>
      <c r="LTM26" s="10"/>
      <c r="LTN26" s="11"/>
      <c r="LTO26" s="11"/>
      <c r="LTP26" s="12"/>
      <c r="LTQ26" s="9"/>
      <c r="LTR26" s="10"/>
      <c r="LTS26" s="10"/>
      <c r="LTT26" s="10"/>
      <c r="LTU26" s="10"/>
      <c r="LTV26" s="11"/>
      <c r="LTW26" s="11"/>
      <c r="LTX26" s="12"/>
      <c r="LTY26" s="9"/>
      <c r="LTZ26" s="10"/>
      <c r="LUA26" s="10"/>
      <c r="LUB26" s="10"/>
      <c r="LUC26" s="10"/>
      <c r="LUD26" s="11"/>
      <c r="LUE26" s="11"/>
      <c r="LUF26" s="12"/>
      <c r="LUG26" s="9"/>
      <c r="LUH26" s="10"/>
      <c r="LUI26" s="10"/>
      <c r="LUJ26" s="10"/>
      <c r="LUK26" s="10"/>
      <c r="LUL26" s="11"/>
      <c r="LUM26" s="11"/>
      <c r="LUN26" s="12"/>
      <c r="LUO26" s="9"/>
      <c r="LUP26" s="10"/>
      <c r="LUQ26" s="10"/>
      <c r="LUR26" s="10"/>
      <c r="LUS26" s="10"/>
      <c r="LUT26" s="11"/>
      <c r="LUU26" s="11"/>
      <c r="LUV26" s="12"/>
      <c r="LUW26" s="9"/>
      <c r="LUX26" s="10"/>
      <c r="LUY26" s="10"/>
      <c r="LUZ26" s="10"/>
      <c r="LVA26" s="10"/>
      <c r="LVB26" s="11"/>
      <c r="LVC26" s="11"/>
      <c r="LVD26" s="12"/>
      <c r="LVE26" s="9"/>
      <c r="LVF26" s="10"/>
      <c r="LVG26" s="10"/>
      <c r="LVH26" s="10"/>
      <c r="LVI26" s="10"/>
      <c r="LVJ26" s="11"/>
      <c r="LVK26" s="11"/>
      <c r="LVL26" s="12"/>
      <c r="LVM26" s="9"/>
      <c r="LVN26" s="10"/>
      <c r="LVO26" s="10"/>
      <c r="LVP26" s="10"/>
      <c r="LVQ26" s="10"/>
      <c r="LVR26" s="11"/>
      <c r="LVS26" s="11"/>
      <c r="LVT26" s="12"/>
      <c r="LVU26" s="9"/>
      <c r="LVV26" s="10"/>
      <c r="LVW26" s="10"/>
      <c r="LVX26" s="10"/>
      <c r="LVY26" s="10"/>
      <c r="LVZ26" s="11"/>
      <c r="LWA26" s="11"/>
      <c r="LWB26" s="12"/>
      <c r="LWC26" s="9"/>
      <c r="LWD26" s="10"/>
      <c r="LWE26" s="10"/>
      <c r="LWF26" s="10"/>
      <c r="LWG26" s="10"/>
      <c r="LWH26" s="11"/>
      <c r="LWI26" s="11"/>
      <c r="LWJ26" s="12"/>
      <c r="LWK26" s="9"/>
      <c r="LWL26" s="10"/>
      <c r="LWM26" s="10"/>
      <c r="LWN26" s="10"/>
      <c r="LWO26" s="10"/>
      <c r="LWP26" s="11"/>
      <c r="LWQ26" s="11"/>
      <c r="LWR26" s="12"/>
      <c r="LWS26" s="9"/>
      <c r="LWT26" s="10"/>
      <c r="LWU26" s="10"/>
      <c r="LWV26" s="10"/>
      <c r="LWW26" s="10"/>
      <c r="LWX26" s="11"/>
      <c r="LWY26" s="11"/>
      <c r="LWZ26" s="12"/>
      <c r="LXA26" s="9"/>
      <c r="LXB26" s="10"/>
      <c r="LXC26" s="10"/>
      <c r="LXD26" s="10"/>
      <c r="LXE26" s="10"/>
      <c r="LXF26" s="11"/>
      <c r="LXG26" s="11"/>
      <c r="LXH26" s="12"/>
      <c r="LXI26" s="9"/>
      <c r="LXJ26" s="10"/>
      <c r="LXK26" s="10"/>
      <c r="LXL26" s="10"/>
      <c r="LXM26" s="10"/>
      <c r="LXN26" s="11"/>
      <c r="LXO26" s="11"/>
      <c r="LXP26" s="12"/>
      <c r="LXQ26" s="9"/>
      <c r="LXR26" s="10"/>
      <c r="LXS26" s="10"/>
      <c r="LXT26" s="10"/>
      <c r="LXU26" s="10"/>
      <c r="LXV26" s="11"/>
      <c r="LXW26" s="11"/>
      <c r="LXX26" s="12"/>
      <c r="LXY26" s="9"/>
      <c r="LXZ26" s="10"/>
      <c r="LYA26" s="10"/>
      <c r="LYB26" s="10"/>
      <c r="LYC26" s="10"/>
      <c r="LYD26" s="11"/>
      <c r="LYE26" s="11"/>
      <c r="LYF26" s="12"/>
      <c r="LYG26" s="9"/>
      <c r="LYH26" s="10"/>
      <c r="LYI26" s="10"/>
      <c r="LYJ26" s="10"/>
      <c r="LYK26" s="10"/>
      <c r="LYL26" s="11"/>
      <c r="LYM26" s="11"/>
      <c r="LYN26" s="12"/>
      <c r="LYO26" s="9"/>
      <c r="LYP26" s="10"/>
      <c r="LYQ26" s="10"/>
      <c r="LYR26" s="10"/>
      <c r="LYS26" s="10"/>
      <c r="LYT26" s="11"/>
      <c r="LYU26" s="11"/>
      <c r="LYV26" s="12"/>
      <c r="LYW26" s="9"/>
      <c r="LYX26" s="10"/>
      <c r="LYY26" s="10"/>
      <c r="LYZ26" s="10"/>
      <c r="LZA26" s="10"/>
      <c r="LZB26" s="11"/>
      <c r="LZC26" s="11"/>
      <c r="LZD26" s="12"/>
      <c r="LZE26" s="9"/>
      <c r="LZF26" s="10"/>
      <c r="LZG26" s="10"/>
      <c r="LZH26" s="10"/>
      <c r="LZI26" s="10"/>
      <c r="LZJ26" s="11"/>
      <c r="LZK26" s="11"/>
      <c r="LZL26" s="12"/>
      <c r="LZM26" s="9"/>
      <c r="LZN26" s="10"/>
      <c r="LZO26" s="10"/>
      <c r="LZP26" s="10"/>
      <c r="LZQ26" s="10"/>
      <c r="LZR26" s="11"/>
      <c r="LZS26" s="11"/>
      <c r="LZT26" s="12"/>
      <c r="LZU26" s="9"/>
      <c r="LZV26" s="10"/>
      <c r="LZW26" s="10"/>
      <c r="LZX26" s="10"/>
      <c r="LZY26" s="10"/>
      <c r="LZZ26" s="11"/>
      <c r="MAA26" s="11"/>
      <c r="MAB26" s="12"/>
      <c r="MAC26" s="9"/>
      <c r="MAD26" s="10"/>
      <c r="MAE26" s="10"/>
      <c r="MAF26" s="10"/>
      <c r="MAG26" s="10"/>
      <c r="MAH26" s="11"/>
      <c r="MAI26" s="11"/>
      <c r="MAJ26" s="12"/>
      <c r="MAK26" s="9"/>
      <c r="MAL26" s="10"/>
      <c r="MAM26" s="10"/>
      <c r="MAN26" s="10"/>
      <c r="MAO26" s="10"/>
      <c r="MAP26" s="11"/>
      <c r="MAQ26" s="11"/>
      <c r="MAR26" s="12"/>
      <c r="MAS26" s="9"/>
      <c r="MAT26" s="10"/>
      <c r="MAU26" s="10"/>
      <c r="MAV26" s="10"/>
      <c r="MAW26" s="10"/>
      <c r="MAX26" s="11"/>
      <c r="MAY26" s="11"/>
      <c r="MAZ26" s="12"/>
      <c r="MBA26" s="9"/>
      <c r="MBB26" s="10"/>
      <c r="MBC26" s="10"/>
      <c r="MBD26" s="10"/>
      <c r="MBE26" s="10"/>
      <c r="MBF26" s="11"/>
      <c r="MBG26" s="11"/>
      <c r="MBH26" s="12"/>
      <c r="MBI26" s="9"/>
      <c r="MBJ26" s="10"/>
      <c r="MBK26" s="10"/>
      <c r="MBL26" s="10"/>
      <c r="MBM26" s="10"/>
      <c r="MBN26" s="11"/>
      <c r="MBO26" s="11"/>
      <c r="MBP26" s="12"/>
      <c r="MBQ26" s="9"/>
      <c r="MBR26" s="10"/>
      <c r="MBS26" s="10"/>
      <c r="MBT26" s="10"/>
      <c r="MBU26" s="10"/>
      <c r="MBV26" s="11"/>
      <c r="MBW26" s="11"/>
      <c r="MBX26" s="12"/>
      <c r="MBY26" s="9"/>
      <c r="MBZ26" s="10"/>
      <c r="MCA26" s="10"/>
      <c r="MCB26" s="10"/>
      <c r="MCC26" s="10"/>
      <c r="MCD26" s="11"/>
      <c r="MCE26" s="11"/>
      <c r="MCF26" s="12"/>
      <c r="MCG26" s="9"/>
      <c r="MCH26" s="10"/>
      <c r="MCI26" s="10"/>
      <c r="MCJ26" s="10"/>
      <c r="MCK26" s="10"/>
      <c r="MCL26" s="11"/>
      <c r="MCM26" s="11"/>
      <c r="MCN26" s="12"/>
      <c r="MCO26" s="9"/>
      <c r="MCP26" s="10"/>
      <c r="MCQ26" s="10"/>
      <c r="MCR26" s="10"/>
      <c r="MCS26" s="10"/>
      <c r="MCT26" s="11"/>
      <c r="MCU26" s="11"/>
      <c r="MCV26" s="12"/>
      <c r="MCW26" s="9"/>
      <c r="MCX26" s="10"/>
      <c r="MCY26" s="10"/>
      <c r="MCZ26" s="10"/>
      <c r="MDA26" s="10"/>
      <c r="MDB26" s="11"/>
      <c r="MDC26" s="11"/>
      <c r="MDD26" s="12"/>
      <c r="MDE26" s="9"/>
      <c r="MDF26" s="10"/>
      <c r="MDG26" s="10"/>
      <c r="MDH26" s="10"/>
      <c r="MDI26" s="10"/>
      <c r="MDJ26" s="11"/>
      <c r="MDK26" s="11"/>
      <c r="MDL26" s="12"/>
      <c r="MDM26" s="9"/>
      <c r="MDN26" s="10"/>
      <c r="MDO26" s="10"/>
      <c r="MDP26" s="10"/>
      <c r="MDQ26" s="10"/>
      <c r="MDR26" s="11"/>
      <c r="MDS26" s="11"/>
      <c r="MDT26" s="12"/>
      <c r="MDU26" s="9"/>
      <c r="MDV26" s="10"/>
      <c r="MDW26" s="10"/>
      <c r="MDX26" s="10"/>
      <c r="MDY26" s="10"/>
      <c r="MDZ26" s="11"/>
      <c r="MEA26" s="11"/>
      <c r="MEB26" s="12"/>
      <c r="MEC26" s="9"/>
      <c r="MED26" s="10"/>
      <c r="MEE26" s="10"/>
      <c r="MEF26" s="10"/>
      <c r="MEG26" s="10"/>
      <c r="MEH26" s="11"/>
      <c r="MEI26" s="11"/>
      <c r="MEJ26" s="12"/>
      <c r="MEK26" s="9"/>
      <c r="MEL26" s="10"/>
      <c r="MEM26" s="10"/>
      <c r="MEN26" s="10"/>
      <c r="MEO26" s="10"/>
      <c r="MEP26" s="11"/>
      <c r="MEQ26" s="11"/>
      <c r="MER26" s="12"/>
      <c r="MES26" s="9"/>
      <c r="MET26" s="10"/>
      <c r="MEU26" s="10"/>
      <c r="MEV26" s="10"/>
      <c r="MEW26" s="10"/>
      <c r="MEX26" s="11"/>
      <c r="MEY26" s="11"/>
      <c r="MEZ26" s="12"/>
      <c r="MFA26" s="9"/>
      <c r="MFB26" s="10"/>
      <c r="MFC26" s="10"/>
      <c r="MFD26" s="10"/>
      <c r="MFE26" s="10"/>
      <c r="MFF26" s="11"/>
      <c r="MFG26" s="11"/>
      <c r="MFH26" s="12"/>
      <c r="MFI26" s="9"/>
      <c r="MFJ26" s="10"/>
      <c r="MFK26" s="10"/>
      <c r="MFL26" s="10"/>
      <c r="MFM26" s="10"/>
      <c r="MFN26" s="11"/>
      <c r="MFO26" s="11"/>
      <c r="MFP26" s="12"/>
      <c r="MFQ26" s="9"/>
      <c r="MFR26" s="10"/>
      <c r="MFS26" s="10"/>
      <c r="MFT26" s="10"/>
      <c r="MFU26" s="10"/>
      <c r="MFV26" s="11"/>
      <c r="MFW26" s="11"/>
      <c r="MFX26" s="12"/>
      <c r="MFY26" s="9"/>
      <c r="MFZ26" s="10"/>
      <c r="MGA26" s="10"/>
      <c r="MGB26" s="10"/>
      <c r="MGC26" s="10"/>
      <c r="MGD26" s="11"/>
      <c r="MGE26" s="11"/>
      <c r="MGF26" s="12"/>
      <c r="MGG26" s="9"/>
      <c r="MGH26" s="10"/>
      <c r="MGI26" s="10"/>
      <c r="MGJ26" s="10"/>
      <c r="MGK26" s="10"/>
      <c r="MGL26" s="11"/>
      <c r="MGM26" s="11"/>
      <c r="MGN26" s="12"/>
      <c r="MGO26" s="9"/>
      <c r="MGP26" s="10"/>
      <c r="MGQ26" s="10"/>
      <c r="MGR26" s="10"/>
      <c r="MGS26" s="10"/>
      <c r="MGT26" s="11"/>
      <c r="MGU26" s="11"/>
      <c r="MGV26" s="12"/>
      <c r="MGW26" s="9"/>
      <c r="MGX26" s="10"/>
      <c r="MGY26" s="10"/>
      <c r="MGZ26" s="10"/>
      <c r="MHA26" s="10"/>
      <c r="MHB26" s="11"/>
      <c r="MHC26" s="11"/>
      <c r="MHD26" s="12"/>
      <c r="MHE26" s="9"/>
      <c r="MHF26" s="10"/>
      <c r="MHG26" s="10"/>
      <c r="MHH26" s="10"/>
      <c r="MHI26" s="10"/>
      <c r="MHJ26" s="11"/>
      <c r="MHK26" s="11"/>
      <c r="MHL26" s="12"/>
      <c r="MHM26" s="9"/>
      <c r="MHN26" s="10"/>
      <c r="MHO26" s="10"/>
      <c r="MHP26" s="10"/>
      <c r="MHQ26" s="10"/>
      <c r="MHR26" s="11"/>
      <c r="MHS26" s="11"/>
      <c r="MHT26" s="12"/>
      <c r="MHU26" s="9"/>
      <c r="MHV26" s="10"/>
      <c r="MHW26" s="10"/>
      <c r="MHX26" s="10"/>
      <c r="MHY26" s="10"/>
      <c r="MHZ26" s="11"/>
      <c r="MIA26" s="11"/>
      <c r="MIB26" s="12"/>
      <c r="MIC26" s="9"/>
      <c r="MID26" s="10"/>
      <c r="MIE26" s="10"/>
      <c r="MIF26" s="10"/>
      <c r="MIG26" s="10"/>
      <c r="MIH26" s="11"/>
      <c r="MII26" s="11"/>
      <c r="MIJ26" s="12"/>
      <c r="MIK26" s="9"/>
      <c r="MIL26" s="10"/>
      <c r="MIM26" s="10"/>
      <c r="MIN26" s="10"/>
      <c r="MIO26" s="10"/>
      <c r="MIP26" s="11"/>
      <c r="MIQ26" s="11"/>
      <c r="MIR26" s="12"/>
      <c r="MIS26" s="9"/>
      <c r="MIT26" s="10"/>
      <c r="MIU26" s="10"/>
      <c r="MIV26" s="10"/>
      <c r="MIW26" s="10"/>
      <c r="MIX26" s="11"/>
      <c r="MIY26" s="11"/>
      <c r="MIZ26" s="12"/>
      <c r="MJA26" s="9"/>
      <c r="MJB26" s="10"/>
      <c r="MJC26" s="10"/>
      <c r="MJD26" s="10"/>
      <c r="MJE26" s="10"/>
      <c r="MJF26" s="11"/>
      <c r="MJG26" s="11"/>
      <c r="MJH26" s="12"/>
      <c r="MJI26" s="9"/>
      <c r="MJJ26" s="10"/>
      <c r="MJK26" s="10"/>
      <c r="MJL26" s="10"/>
      <c r="MJM26" s="10"/>
      <c r="MJN26" s="11"/>
      <c r="MJO26" s="11"/>
      <c r="MJP26" s="12"/>
      <c r="MJQ26" s="9"/>
      <c r="MJR26" s="10"/>
      <c r="MJS26" s="10"/>
      <c r="MJT26" s="10"/>
      <c r="MJU26" s="10"/>
      <c r="MJV26" s="11"/>
      <c r="MJW26" s="11"/>
      <c r="MJX26" s="12"/>
      <c r="MJY26" s="9"/>
      <c r="MJZ26" s="10"/>
      <c r="MKA26" s="10"/>
      <c r="MKB26" s="10"/>
      <c r="MKC26" s="10"/>
      <c r="MKD26" s="11"/>
      <c r="MKE26" s="11"/>
      <c r="MKF26" s="12"/>
      <c r="MKG26" s="9"/>
      <c r="MKH26" s="10"/>
      <c r="MKI26" s="10"/>
      <c r="MKJ26" s="10"/>
      <c r="MKK26" s="10"/>
      <c r="MKL26" s="11"/>
      <c r="MKM26" s="11"/>
      <c r="MKN26" s="12"/>
      <c r="MKO26" s="9"/>
      <c r="MKP26" s="10"/>
      <c r="MKQ26" s="10"/>
      <c r="MKR26" s="10"/>
      <c r="MKS26" s="10"/>
      <c r="MKT26" s="11"/>
      <c r="MKU26" s="11"/>
      <c r="MKV26" s="12"/>
      <c r="MKW26" s="9"/>
      <c r="MKX26" s="10"/>
      <c r="MKY26" s="10"/>
      <c r="MKZ26" s="10"/>
      <c r="MLA26" s="10"/>
      <c r="MLB26" s="11"/>
      <c r="MLC26" s="11"/>
      <c r="MLD26" s="12"/>
      <c r="MLE26" s="9"/>
      <c r="MLF26" s="10"/>
      <c r="MLG26" s="10"/>
      <c r="MLH26" s="10"/>
      <c r="MLI26" s="10"/>
      <c r="MLJ26" s="11"/>
      <c r="MLK26" s="11"/>
      <c r="MLL26" s="12"/>
      <c r="MLM26" s="9"/>
      <c r="MLN26" s="10"/>
      <c r="MLO26" s="10"/>
      <c r="MLP26" s="10"/>
      <c r="MLQ26" s="10"/>
      <c r="MLR26" s="11"/>
      <c r="MLS26" s="11"/>
      <c r="MLT26" s="12"/>
      <c r="MLU26" s="9"/>
      <c r="MLV26" s="10"/>
      <c r="MLW26" s="10"/>
      <c r="MLX26" s="10"/>
      <c r="MLY26" s="10"/>
      <c r="MLZ26" s="11"/>
      <c r="MMA26" s="11"/>
      <c r="MMB26" s="12"/>
      <c r="MMC26" s="9"/>
      <c r="MMD26" s="10"/>
      <c r="MME26" s="10"/>
      <c r="MMF26" s="10"/>
      <c r="MMG26" s="10"/>
      <c r="MMH26" s="11"/>
      <c r="MMI26" s="11"/>
      <c r="MMJ26" s="12"/>
      <c r="MMK26" s="9"/>
      <c r="MML26" s="10"/>
      <c r="MMM26" s="10"/>
      <c r="MMN26" s="10"/>
      <c r="MMO26" s="10"/>
      <c r="MMP26" s="11"/>
      <c r="MMQ26" s="11"/>
      <c r="MMR26" s="12"/>
      <c r="MMS26" s="9"/>
      <c r="MMT26" s="10"/>
      <c r="MMU26" s="10"/>
      <c r="MMV26" s="10"/>
      <c r="MMW26" s="10"/>
      <c r="MMX26" s="11"/>
      <c r="MMY26" s="11"/>
      <c r="MMZ26" s="12"/>
      <c r="MNA26" s="9"/>
      <c r="MNB26" s="10"/>
      <c r="MNC26" s="10"/>
      <c r="MND26" s="10"/>
      <c r="MNE26" s="10"/>
      <c r="MNF26" s="11"/>
      <c r="MNG26" s="11"/>
      <c r="MNH26" s="12"/>
      <c r="MNI26" s="9"/>
      <c r="MNJ26" s="10"/>
      <c r="MNK26" s="10"/>
      <c r="MNL26" s="10"/>
      <c r="MNM26" s="10"/>
      <c r="MNN26" s="11"/>
      <c r="MNO26" s="11"/>
      <c r="MNP26" s="12"/>
      <c r="MNQ26" s="9"/>
      <c r="MNR26" s="10"/>
      <c r="MNS26" s="10"/>
      <c r="MNT26" s="10"/>
      <c r="MNU26" s="10"/>
      <c r="MNV26" s="11"/>
      <c r="MNW26" s="11"/>
      <c r="MNX26" s="12"/>
      <c r="MNY26" s="9"/>
      <c r="MNZ26" s="10"/>
      <c r="MOA26" s="10"/>
      <c r="MOB26" s="10"/>
      <c r="MOC26" s="10"/>
      <c r="MOD26" s="11"/>
      <c r="MOE26" s="11"/>
      <c r="MOF26" s="12"/>
      <c r="MOG26" s="9"/>
      <c r="MOH26" s="10"/>
      <c r="MOI26" s="10"/>
      <c r="MOJ26" s="10"/>
      <c r="MOK26" s="10"/>
      <c r="MOL26" s="11"/>
      <c r="MOM26" s="11"/>
      <c r="MON26" s="12"/>
      <c r="MOO26" s="9"/>
      <c r="MOP26" s="10"/>
      <c r="MOQ26" s="10"/>
      <c r="MOR26" s="10"/>
      <c r="MOS26" s="10"/>
      <c r="MOT26" s="11"/>
      <c r="MOU26" s="11"/>
      <c r="MOV26" s="12"/>
      <c r="MOW26" s="9"/>
      <c r="MOX26" s="10"/>
      <c r="MOY26" s="10"/>
      <c r="MOZ26" s="10"/>
      <c r="MPA26" s="10"/>
      <c r="MPB26" s="11"/>
      <c r="MPC26" s="11"/>
      <c r="MPD26" s="12"/>
      <c r="MPE26" s="9"/>
      <c r="MPF26" s="10"/>
      <c r="MPG26" s="10"/>
      <c r="MPH26" s="10"/>
      <c r="MPI26" s="10"/>
      <c r="MPJ26" s="11"/>
      <c r="MPK26" s="11"/>
      <c r="MPL26" s="12"/>
      <c r="MPM26" s="9"/>
      <c r="MPN26" s="10"/>
      <c r="MPO26" s="10"/>
      <c r="MPP26" s="10"/>
      <c r="MPQ26" s="10"/>
      <c r="MPR26" s="11"/>
      <c r="MPS26" s="11"/>
      <c r="MPT26" s="12"/>
      <c r="MPU26" s="9"/>
      <c r="MPV26" s="10"/>
      <c r="MPW26" s="10"/>
      <c r="MPX26" s="10"/>
      <c r="MPY26" s="10"/>
      <c r="MPZ26" s="11"/>
      <c r="MQA26" s="11"/>
      <c r="MQB26" s="12"/>
      <c r="MQC26" s="9"/>
      <c r="MQD26" s="10"/>
      <c r="MQE26" s="10"/>
      <c r="MQF26" s="10"/>
      <c r="MQG26" s="10"/>
      <c r="MQH26" s="11"/>
      <c r="MQI26" s="11"/>
      <c r="MQJ26" s="12"/>
      <c r="MQK26" s="9"/>
      <c r="MQL26" s="10"/>
      <c r="MQM26" s="10"/>
      <c r="MQN26" s="10"/>
      <c r="MQO26" s="10"/>
      <c r="MQP26" s="11"/>
      <c r="MQQ26" s="11"/>
      <c r="MQR26" s="12"/>
      <c r="MQS26" s="9"/>
      <c r="MQT26" s="10"/>
      <c r="MQU26" s="10"/>
      <c r="MQV26" s="10"/>
      <c r="MQW26" s="10"/>
      <c r="MQX26" s="11"/>
      <c r="MQY26" s="11"/>
      <c r="MQZ26" s="12"/>
      <c r="MRA26" s="9"/>
      <c r="MRB26" s="10"/>
      <c r="MRC26" s="10"/>
      <c r="MRD26" s="10"/>
      <c r="MRE26" s="10"/>
      <c r="MRF26" s="11"/>
      <c r="MRG26" s="11"/>
      <c r="MRH26" s="12"/>
      <c r="MRI26" s="9"/>
      <c r="MRJ26" s="10"/>
      <c r="MRK26" s="10"/>
      <c r="MRL26" s="10"/>
      <c r="MRM26" s="10"/>
      <c r="MRN26" s="11"/>
      <c r="MRO26" s="11"/>
      <c r="MRP26" s="12"/>
      <c r="MRQ26" s="9"/>
      <c r="MRR26" s="10"/>
      <c r="MRS26" s="10"/>
      <c r="MRT26" s="10"/>
      <c r="MRU26" s="10"/>
      <c r="MRV26" s="11"/>
      <c r="MRW26" s="11"/>
      <c r="MRX26" s="12"/>
      <c r="MRY26" s="9"/>
      <c r="MRZ26" s="10"/>
      <c r="MSA26" s="10"/>
      <c r="MSB26" s="10"/>
      <c r="MSC26" s="10"/>
      <c r="MSD26" s="11"/>
      <c r="MSE26" s="11"/>
      <c r="MSF26" s="12"/>
      <c r="MSG26" s="9"/>
      <c r="MSH26" s="10"/>
      <c r="MSI26" s="10"/>
      <c r="MSJ26" s="10"/>
      <c r="MSK26" s="10"/>
      <c r="MSL26" s="11"/>
      <c r="MSM26" s="11"/>
      <c r="MSN26" s="12"/>
      <c r="MSO26" s="9"/>
      <c r="MSP26" s="10"/>
      <c r="MSQ26" s="10"/>
      <c r="MSR26" s="10"/>
      <c r="MSS26" s="10"/>
      <c r="MST26" s="11"/>
      <c r="MSU26" s="11"/>
      <c r="MSV26" s="12"/>
      <c r="MSW26" s="9"/>
      <c r="MSX26" s="10"/>
      <c r="MSY26" s="10"/>
      <c r="MSZ26" s="10"/>
      <c r="MTA26" s="10"/>
      <c r="MTB26" s="11"/>
      <c r="MTC26" s="11"/>
      <c r="MTD26" s="12"/>
      <c r="MTE26" s="9"/>
      <c r="MTF26" s="10"/>
      <c r="MTG26" s="10"/>
      <c r="MTH26" s="10"/>
      <c r="MTI26" s="10"/>
      <c r="MTJ26" s="11"/>
      <c r="MTK26" s="11"/>
      <c r="MTL26" s="12"/>
      <c r="MTM26" s="9"/>
      <c r="MTN26" s="10"/>
      <c r="MTO26" s="10"/>
      <c r="MTP26" s="10"/>
      <c r="MTQ26" s="10"/>
      <c r="MTR26" s="11"/>
      <c r="MTS26" s="11"/>
      <c r="MTT26" s="12"/>
      <c r="MTU26" s="9"/>
      <c r="MTV26" s="10"/>
      <c r="MTW26" s="10"/>
      <c r="MTX26" s="10"/>
      <c r="MTY26" s="10"/>
      <c r="MTZ26" s="11"/>
      <c r="MUA26" s="11"/>
      <c r="MUB26" s="12"/>
      <c r="MUC26" s="9"/>
      <c r="MUD26" s="10"/>
      <c r="MUE26" s="10"/>
      <c r="MUF26" s="10"/>
      <c r="MUG26" s="10"/>
      <c r="MUH26" s="11"/>
      <c r="MUI26" s="11"/>
      <c r="MUJ26" s="12"/>
      <c r="MUK26" s="9"/>
      <c r="MUL26" s="10"/>
      <c r="MUM26" s="10"/>
      <c r="MUN26" s="10"/>
      <c r="MUO26" s="10"/>
      <c r="MUP26" s="11"/>
      <c r="MUQ26" s="11"/>
      <c r="MUR26" s="12"/>
      <c r="MUS26" s="9"/>
      <c r="MUT26" s="10"/>
      <c r="MUU26" s="10"/>
      <c r="MUV26" s="10"/>
      <c r="MUW26" s="10"/>
      <c r="MUX26" s="11"/>
      <c r="MUY26" s="11"/>
      <c r="MUZ26" s="12"/>
      <c r="MVA26" s="9"/>
      <c r="MVB26" s="10"/>
      <c r="MVC26" s="10"/>
      <c r="MVD26" s="10"/>
      <c r="MVE26" s="10"/>
      <c r="MVF26" s="11"/>
      <c r="MVG26" s="11"/>
      <c r="MVH26" s="12"/>
      <c r="MVI26" s="9"/>
      <c r="MVJ26" s="10"/>
      <c r="MVK26" s="10"/>
      <c r="MVL26" s="10"/>
      <c r="MVM26" s="10"/>
      <c r="MVN26" s="11"/>
      <c r="MVO26" s="11"/>
      <c r="MVP26" s="12"/>
      <c r="MVQ26" s="9"/>
      <c r="MVR26" s="10"/>
      <c r="MVS26" s="10"/>
      <c r="MVT26" s="10"/>
      <c r="MVU26" s="10"/>
      <c r="MVV26" s="11"/>
      <c r="MVW26" s="11"/>
      <c r="MVX26" s="12"/>
      <c r="MVY26" s="9"/>
      <c r="MVZ26" s="10"/>
      <c r="MWA26" s="10"/>
      <c r="MWB26" s="10"/>
      <c r="MWC26" s="10"/>
      <c r="MWD26" s="11"/>
      <c r="MWE26" s="11"/>
      <c r="MWF26" s="12"/>
      <c r="MWG26" s="9"/>
      <c r="MWH26" s="10"/>
      <c r="MWI26" s="10"/>
      <c r="MWJ26" s="10"/>
      <c r="MWK26" s="10"/>
      <c r="MWL26" s="11"/>
      <c r="MWM26" s="11"/>
      <c r="MWN26" s="12"/>
      <c r="MWO26" s="9"/>
      <c r="MWP26" s="10"/>
      <c r="MWQ26" s="10"/>
      <c r="MWR26" s="10"/>
      <c r="MWS26" s="10"/>
      <c r="MWT26" s="11"/>
      <c r="MWU26" s="11"/>
      <c r="MWV26" s="12"/>
      <c r="MWW26" s="9"/>
      <c r="MWX26" s="10"/>
      <c r="MWY26" s="10"/>
      <c r="MWZ26" s="10"/>
      <c r="MXA26" s="10"/>
      <c r="MXB26" s="11"/>
      <c r="MXC26" s="11"/>
      <c r="MXD26" s="12"/>
      <c r="MXE26" s="9"/>
      <c r="MXF26" s="10"/>
      <c r="MXG26" s="10"/>
      <c r="MXH26" s="10"/>
      <c r="MXI26" s="10"/>
      <c r="MXJ26" s="11"/>
      <c r="MXK26" s="11"/>
      <c r="MXL26" s="12"/>
      <c r="MXM26" s="9"/>
      <c r="MXN26" s="10"/>
      <c r="MXO26" s="10"/>
      <c r="MXP26" s="10"/>
      <c r="MXQ26" s="10"/>
      <c r="MXR26" s="11"/>
      <c r="MXS26" s="11"/>
      <c r="MXT26" s="12"/>
      <c r="MXU26" s="9"/>
      <c r="MXV26" s="10"/>
      <c r="MXW26" s="10"/>
      <c r="MXX26" s="10"/>
      <c r="MXY26" s="10"/>
      <c r="MXZ26" s="11"/>
      <c r="MYA26" s="11"/>
      <c r="MYB26" s="12"/>
      <c r="MYC26" s="9"/>
      <c r="MYD26" s="10"/>
      <c r="MYE26" s="10"/>
      <c r="MYF26" s="10"/>
      <c r="MYG26" s="10"/>
      <c r="MYH26" s="11"/>
      <c r="MYI26" s="11"/>
      <c r="MYJ26" s="12"/>
      <c r="MYK26" s="9"/>
      <c r="MYL26" s="10"/>
      <c r="MYM26" s="10"/>
      <c r="MYN26" s="10"/>
      <c r="MYO26" s="10"/>
      <c r="MYP26" s="11"/>
      <c r="MYQ26" s="11"/>
      <c r="MYR26" s="12"/>
      <c r="MYS26" s="9"/>
      <c r="MYT26" s="10"/>
      <c r="MYU26" s="10"/>
      <c r="MYV26" s="10"/>
      <c r="MYW26" s="10"/>
      <c r="MYX26" s="11"/>
      <c r="MYY26" s="11"/>
      <c r="MYZ26" s="12"/>
      <c r="MZA26" s="9"/>
      <c r="MZB26" s="10"/>
      <c r="MZC26" s="10"/>
      <c r="MZD26" s="10"/>
      <c r="MZE26" s="10"/>
      <c r="MZF26" s="11"/>
      <c r="MZG26" s="11"/>
      <c r="MZH26" s="12"/>
      <c r="MZI26" s="9"/>
      <c r="MZJ26" s="10"/>
      <c r="MZK26" s="10"/>
      <c r="MZL26" s="10"/>
      <c r="MZM26" s="10"/>
      <c r="MZN26" s="11"/>
      <c r="MZO26" s="11"/>
      <c r="MZP26" s="12"/>
      <c r="MZQ26" s="9"/>
      <c r="MZR26" s="10"/>
      <c r="MZS26" s="10"/>
      <c r="MZT26" s="10"/>
      <c r="MZU26" s="10"/>
      <c r="MZV26" s="11"/>
      <c r="MZW26" s="11"/>
      <c r="MZX26" s="12"/>
      <c r="MZY26" s="9"/>
      <c r="MZZ26" s="10"/>
      <c r="NAA26" s="10"/>
      <c r="NAB26" s="10"/>
      <c r="NAC26" s="10"/>
      <c r="NAD26" s="11"/>
      <c r="NAE26" s="11"/>
      <c r="NAF26" s="12"/>
      <c r="NAG26" s="9"/>
      <c r="NAH26" s="10"/>
      <c r="NAI26" s="10"/>
      <c r="NAJ26" s="10"/>
      <c r="NAK26" s="10"/>
      <c r="NAL26" s="11"/>
      <c r="NAM26" s="11"/>
      <c r="NAN26" s="12"/>
      <c r="NAO26" s="9"/>
      <c r="NAP26" s="10"/>
      <c r="NAQ26" s="10"/>
      <c r="NAR26" s="10"/>
      <c r="NAS26" s="10"/>
      <c r="NAT26" s="11"/>
      <c r="NAU26" s="11"/>
      <c r="NAV26" s="12"/>
      <c r="NAW26" s="9"/>
      <c r="NAX26" s="10"/>
      <c r="NAY26" s="10"/>
      <c r="NAZ26" s="10"/>
      <c r="NBA26" s="10"/>
      <c r="NBB26" s="11"/>
      <c r="NBC26" s="11"/>
      <c r="NBD26" s="12"/>
      <c r="NBE26" s="9"/>
      <c r="NBF26" s="10"/>
      <c r="NBG26" s="10"/>
      <c r="NBH26" s="10"/>
      <c r="NBI26" s="10"/>
      <c r="NBJ26" s="11"/>
      <c r="NBK26" s="11"/>
      <c r="NBL26" s="12"/>
      <c r="NBM26" s="9"/>
      <c r="NBN26" s="10"/>
      <c r="NBO26" s="10"/>
      <c r="NBP26" s="10"/>
      <c r="NBQ26" s="10"/>
      <c r="NBR26" s="11"/>
      <c r="NBS26" s="11"/>
      <c r="NBT26" s="12"/>
      <c r="NBU26" s="9"/>
      <c r="NBV26" s="10"/>
      <c r="NBW26" s="10"/>
      <c r="NBX26" s="10"/>
      <c r="NBY26" s="10"/>
      <c r="NBZ26" s="11"/>
      <c r="NCA26" s="11"/>
      <c r="NCB26" s="12"/>
      <c r="NCC26" s="9"/>
      <c r="NCD26" s="10"/>
      <c r="NCE26" s="10"/>
      <c r="NCF26" s="10"/>
      <c r="NCG26" s="10"/>
      <c r="NCH26" s="11"/>
      <c r="NCI26" s="11"/>
      <c r="NCJ26" s="12"/>
      <c r="NCK26" s="9"/>
      <c r="NCL26" s="10"/>
      <c r="NCM26" s="10"/>
      <c r="NCN26" s="10"/>
      <c r="NCO26" s="10"/>
      <c r="NCP26" s="11"/>
      <c r="NCQ26" s="11"/>
      <c r="NCR26" s="12"/>
      <c r="NCS26" s="9"/>
      <c r="NCT26" s="10"/>
      <c r="NCU26" s="10"/>
      <c r="NCV26" s="10"/>
      <c r="NCW26" s="10"/>
      <c r="NCX26" s="11"/>
      <c r="NCY26" s="11"/>
      <c r="NCZ26" s="12"/>
      <c r="NDA26" s="9"/>
      <c r="NDB26" s="10"/>
      <c r="NDC26" s="10"/>
      <c r="NDD26" s="10"/>
      <c r="NDE26" s="10"/>
      <c r="NDF26" s="11"/>
      <c r="NDG26" s="11"/>
      <c r="NDH26" s="12"/>
      <c r="NDI26" s="9"/>
      <c r="NDJ26" s="10"/>
      <c r="NDK26" s="10"/>
      <c r="NDL26" s="10"/>
      <c r="NDM26" s="10"/>
      <c r="NDN26" s="11"/>
      <c r="NDO26" s="11"/>
      <c r="NDP26" s="12"/>
      <c r="NDQ26" s="9"/>
      <c r="NDR26" s="10"/>
      <c r="NDS26" s="10"/>
      <c r="NDT26" s="10"/>
      <c r="NDU26" s="10"/>
      <c r="NDV26" s="11"/>
      <c r="NDW26" s="11"/>
      <c r="NDX26" s="12"/>
      <c r="NDY26" s="9"/>
      <c r="NDZ26" s="10"/>
      <c r="NEA26" s="10"/>
      <c r="NEB26" s="10"/>
      <c r="NEC26" s="10"/>
      <c r="NED26" s="11"/>
      <c r="NEE26" s="11"/>
      <c r="NEF26" s="12"/>
      <c r="NEG26" s="9"/>
      <c r="NEH26" s="10"/>
      <c r="NEI26" s="10"/>
      <c r="NEJ26" s="10"/>
      <c r="NEK26" s="10"/>
      <c r="NEL26" s="11"/>
      <c r="NEM26" s="11"/>
      <c r="NEN26" s="12"/>
      <c r="NEO26" s="9"/>
      <c r="NEP26" s="10"/>
      <c r="NEQ26" s="10"/>
      <c r="NER26" s="10"/>
      <c r="NES26" s="10"/>
      <c r="NET26" s="11"/>
      <c r="NEU26" s="11"/>
      <c r="NEV26" s="12"/>
      <c r="NEW26" s="9"/>
      <c r="NEX26" s="10"/>
      <c r="NEY26" s="10"/>
      <c r="NEZ26" s="10"/>
      <c r="NFA26" s="10"/>
      <c r="NFB26" s="11"/>
      <c r="NFC26" s="11"/>
      <c r="NFD26" s="12"/>
      <c r="NFE26" s="9"/>
      <c r="NFF26" s="10"/>
      <c r="NFG26" s="10"/>
      <c r="NFH26" s="10"/>
      <c r="NFI26" s="10"/>
      <c r="NFJ26" s="11"/>
      <c r="NFK26" s="11"/>
      <c r="NFL26" s="12"/>
      <c r="NFM26" s="9"/>
      <c r="NFN26" s="10"/>
      <c r="NFO26" s="10"/>
      <c r="NFP26" s="10"/>
      <c r="NFQ26" s="10"/>
      <c r="NFR26" s="11"/>
      <c r="NFS26" s="11"/>
      <c r="NFT26" s="12"/>
      <c r="NFU26" s="9"/>
      <c r="NFV26" s="10"/>
      <c r="NFW26" s="10"/>
      <c r="NFX26" s="10"/>
      <c r="NFY26" s="10"/>
      <c r="NFZ26" s="11"/>
      <c r="NGA26" s="11"/>
      <c r="NGB26" s="12"/>
      <c r="NGC26" s="9"/>
      <c r="NGD26" s="10"/>
      <c r="NGE26" s="10"/>
      <c r="NGF26" s="10"/>
      <c r="NGG26" s="10"/>
      <c r="NGH26" s="11"/>
      <c r="NGI26" s="11"/>
      <c r="NGJ26" s="12"/>
      <c r="NGK26" s="9"/>
      <c r="NGL26" s="10"/>
      <c r="NGM26" s="10"/>
      <c r="NGN26" s="10"/>
      <c r="NGO26" s="10"/>
      <c r="NGP26" s="11"/>
      <c r="NGQ26" s="11"/>
      <c r="NGR26" s="12"/>
      <c r="NGS26" s="9"/>
      <c r="NGT26" s="10"/>
      <c r="NGU26" s="10"/>
      <c r="NGV26" s="10"/>
      <c r="NGW26" s="10"/>
      <c r="NGX26" s="11"/>
      <c r="NGY26" s="11"/>
      <c r="NGZ26" s="12"/>
      <c r="NHA26" s="9"/>
      <c r="NHB26" s="10"/>
      <c r="NHC26" s="10"/>
      <c r="NHD26" s="10"/>
      <c r="NHE26" s="10"/>
      <c r="NHF26" s="11"/>
      <c r="NHG26" s="11"/>
      <c r="NHH26" s="12"/>
      <c r="NHI26" s="9"/>
      <c r="NHJ26" s="10"/>
      <c r="NHK26" s="10"/>
      <c r="NHL26" s="10"/>
      <c r="NHM26" s="10"/>
      <c r="NHN26" s="11"/>
      <c r="NHO26" s="11"/>
      <c r="NHP26" s="12"/>
      <c r="NHQ26" s="9"/>
      <c r="NHR26" s="10"/>
      <c r="NHS26" s="10"/>
      <c r="NHT26" s="10"/>
      <c r="NHU26" s="10"/>
      <c r="NHV26" s="11"/>
      <c r="NHW26" s="11"/>
      <c r="NHX26" s="12"/>
      <c r="NHY26" s="9"/>
      <c r="NHZ26" s="10"/>
      <c r="NIA26" s="10"/>
      <c r="NIB26" s="10"/>
      <c r="NIC26" s="10"/>
      <c r="NID26" s="11"/>
      <c r="NIE26" s="11"/>
      <c r="NIF26" s="12"/>
      <c r="NIG26" s="9"/>
      <c r="NIH26" s="10"/>
      <c r="NII26" s="10"/>
      <c r="NIJ26" s="10"/>
      <c r="NIK26" s="10"/>
      <c r="NIL26" s="11"/>
      <c r="NIM26" s="11"/>
      <c r="NIN26" s="12"/>
      <c r="NIO26" s="9"/>
      <c r="NIP26" s="10"/>
      <c r="NIQ26" s="10"/>
      <c r="NIR26" s="10"/>
      <c r="NIS26" s="10"/>
      <c r="NIT26" s="11"/>
      <c r="NIU26" s="11"/>
      <c r="NIV26" s="12"/>
      <c r="NIW26" s="9"/>
      <c r="NIX26" s="10"/>
      <c r="NIY26" s="10"/>
      <c r="NIZ26" s="10"/>
      <c r="NJA26" s="10"/>
      <c r="NJB26" s="11"/>
      <c r="NJC26" s="11"/>
      <c r="NJD26" s="12"/>
      <c r="NJE26" s="9"/>
      <c r="NJF26" s="10"/>
      <c r="NJG26" s="10"/>
      <c r="NJH26" s="10"/>
      <c r="NJI26" s="10"/>
      <c r="NJJ26" s="11"/>
      <c r="NJK26" s="11"/>
      <c r="NJL26" s="12"/>
      <c r="NJM26" s="9"/>
      <c r="NJN26" s="10"/>
      <c r="NJO26" s="10"/>
      <c r="NJP26" s="10"/>
      <c r="NJQ26" s="10"/>
      <c r="NJR26" s="11"/>
      <c r="NJS26" s="11"/>
      <c r="NJT26" s="12"/>
      <c r="NJU26" s="9"/>
      <c r="NJV26" s="10"/>
      <c r="NJW26" s="10"/>
      <c r="NJX26" s="10"/>
      <c r="NJY26" s="10"/>
      <c r="NJZ26" s="11"/>
      <c r="NKA26" s="11"/>
      <c r="NKB26" s="12"/>
      <c r="NKC26" s="9"/>
      <c r="NKD26" s="10"/>
      <c r="NKE26" s="10"/>
      <c r="NKF26" s="10"/>
      <c r="NKG26" s="10"/>
      <c r="NKH26" s="11"/>
      <c r="NKI26" s="11"/>
      <c r="NKJ26" s="12"/>
      <c r="NKK26" s="9"/>
      <c r="NKL26" s="10"/>
      <c r="NKM26" s="10"/>
      <c r="NKN26" s="10"/>
      <c r="NKO26" s="10"/>
      <c r="NKP26" s="11"/>
      <c r="NKQ26" s="11"/>
      <c r="NKR26" s="12"/>
      <c r="NKS26" s="9"/>
      <c r="NKT26" s="10"/>
      <c r="NKU26" s="10"/>
      <c r="NKV26" s="10"/>
      <c r="NKW26" s="10"/>
      <c r="NKX26" s="11"/>
      <c r="NKY26" s="11"/>
      <c r="NKZ26" s="12"/>
      <c r="NLA26" s="9"/>
      <c r="NLB26" s="10"/>
      <c r="NLC26" s="10"/>
      <c r="NLD26" s="10"/>
      <c r="NLE26" s="10"/>
      <c r="NLF26" s="11"/>
      <c r="NLG26" s="11"/>
      <c r="NLH26" s="12"/>
      <c r="NLI26" s="9"/>
      <c r="NLJ26" s="10"/>
      <c r="NLK26" s="10"/>
      <c r="NLL26" s="10"/>
      <c r="NLM26" s="10"/>
      <c r="NLN26" s="11"/>
      <c r="NLO26" s="11"/>
      <c r="NLP26" s="12"/>
      <c r="NLQ26" s="9"/>
      <c r="NLR26" s="10"/>
      <c r="NLS26" s="10"/>
      <c r="NLT26" s="10"/>
      <c r="NLU26" s="10"/>
      <c r="NLV26" s="11"/>
      <c r="NLW26" s="11"/>
      <c r="NLX26" s="12"/>
      <c r="NLY26" s="9"/>
      <c r="NLZ26" s="10"/>
      <c r="NMA26" s="10"/>
      <c r="NMB26" s="10"/>
      <c r="NMC26" s="10"/>
      <c r="NMD26" s="11"/>
      <c r="NME26" s="11"/>
      <c r="NMF26" s="12"/>
      <c r="NMG26" s="9"/>
      <c r="NMH26" s="10"/>
      <c r="NMI26" s="10"/>
      <c r="NMJ26" s="10"/>
      <c r="NMK26" s="10"/>
      <c r="NML26" s="11"/>
      <c r="NMM26" s="11"/>
      <c r="NMN26" s="12"/>
      <c r="NMO26" s="9"/>
      <c r="NMP26" s="10"/>
      <c r="NMQ26" s="10"/>
      <c r="NMR26" s="10"/>
      <c r="NMS26" s="10"/>
      <c r="NMT26" s="11"/>
      <c r="NMU26" s="11"/>
      <c r="NMV26" s="12"/>
      <c r="NMW26" s="9"/>
      <c r="NMX26" s="10"/>
      <c r="NMY26" s="10"/>
      <c r="NMZ26" s="10"/>
      <c r="NNA26" s="10"/>
      <c r="NNB26" s="11"/>
      <c r="NNC26" s="11"/>
      <c r="NND26" s="12"/>
      <c r="NNE26" s="9"/>
      <c r="NNF26" s="10"/>
      <c r="NNG26" s="10"/>
      <c r="NNH26" s="10"/>
      <c r="NNI26" s="10"/>
      <c r="NNJ26" s="11"/>
      <c r="NNK26" s="11"/>
      <c r="NNL26" s="12"/>
      <c r="NNM26" s="9"/>
      <c r="NNN26" s="10"/>
      <c r="NNO26" s="10"/>
      <c r="NNP26" s="10"/>
      <c r="NNQ26" s="10"/>
      <c r="NNR26" s="11"/>
      <c r="NNS26" s="11"/>
      <c r="NNT26" s="12"/>
      <c r="NNU26" s="9"/>
      <c r="NNV26" s="10"/>
      <c r="NNW26" s="10"/>
      <c r="NNX26" s="10"/>
      <c r="NNY26" s="10"/>
      <c r="NNZ26" s="11"/>
      <c r="NOA26" s="11"/>
      <c r="NOB26" s="12"/>
      <c r="NOC26" s="9"/>
      <c r="NOD26" s="10"/>
      <c r="NOE26" s="10"/>
      <c r="NOF26" s="10"/>
      <c r="NOG26" s="10"/>
      <c r="NOH26" s="11"/>
      <c r="NOI26" s="11"/>
      <c r="NOJ26" s="12"/>
      <c r="NOK26" s="9"/>
      <c r="NOL26" s="10"/>
      <c r="NOM26" s="10"/>
      <c r="NON26" s="10"/>
      <c r="NOO26" s="10"/>
      <c r="NOP26" s="11"/>
      <c r="NOQ26" s="11"/>
      <c r="NOR26" s="12"/>
      <c r="NOS26" s="9"/>
      <c r="NOT26" s="10"/>
      <c r="NOU26" s="10"/>
      <c r="NOV26" s="10"/>
      <c r="NOW26" s="10"/>
      <c r="NOX26" s="11"/>
      <c r="NOY26" s="11"/>
      <c r="NOZ26" s="12"/>
      <c r="NPA26" s="9"/>
      <c r="NPB26" s="10"/>
      <c r="NPC26" s="10"/>
      <c r="NPD26" s="10"/>
      <c r="NPE26" s="10"/>
      <c r="NPF26" s="11"/>
      <c r="NPG26" s="11"/>
      <c r="NPH26" s="12"/>
      <c r="NPI26" s="9"/>
      <c r="NPJ26" s="10"/>
      <c r="NPK26" s="10"/>
      <c r="NPL26" s="10"/>
      <c r="NPM26" s="10"/>
      <c r="NPN26" s="11"/>
      <c r="NPO26" s="11"/>
      <c r="NPP26" s="12"/>
      <c r="NPQ26" s="9"/>
      <c r="NPR26" s="10"/>
      <c r="NPS26" s="10"/>
      <c r="NPT26" s="10"/>
      <c r="NPU26" s="10"/>
      <c r="NPV26" s="11"/>
      <c r="NPW26" s="11"/>
      <c r="NPX26" s="12"/>
      <c r="NPY26" s="9"/>
      <c r="NPZ26" s="10"/>
      <c r="NQA26" s="10"/>
      <c r="NQB26" s="10"/>
      <c r="NQC26" s="10"/>
      <c r="NQD26" s="11"/>
      <c r="NQE26" s="11"/>
      <c r="NQF26" s="12"/>
      <c r="NQG26" s="9"/>
      <c r="NQH26" s="10"/>
      <c r="NQI26" s="10"/>
      <c r="NQJ26" s="10"/>
      <c r="NQK26" s="10"/>
      <c r="NQL26" s="11"/>
      <c r="NQM26" s="11"/>
      <c r="NQN26" s="12"/>
      <c r="NQO26" s="9"/>
      <c r="NQP26" s="10"/>
      <c r="NQQ26" s="10"/>
      <c r="NQR26" s="10"/>
      <c r="NQS26" s="10"/>
      <c r="NQT26" s="11"/>
      <c r="NQU26" s="11"/>
      <c r="NQV26" s="12"/>
      <c r="NQW26" s="9"/>
      <c r="NQX26" s="10"/>
      <c r="NQY26" s="10"/>
      <c r="NQZ26" s="10"/>
      <c r="NRA26" s="10"/>
      <c r="NRB26" s="11"/>
      <c r="NRC26" s="11"/>
      <c r="NRD26" s="12"/>
      <c r="NRE26" s="9"/>
      <c r="NRF26" s="10"/>
      <c r="NRG26" s="10"/>
      <c r="NRH26" s="10"/>
      <c r="NRI26" s="10"/>
      <c r="NRJ26" s="11"/>
      <c r="NRK26" s="11"/>
      <c r="NRL26" s="12"/>
      <c r="NRM26" s="9"/>
      <c r="NRN26" s="10"/>
      <c r="NRO26" s="10"/>
      <c r="NRP26" s="10"/>
      <c r="NRQ26" s="10"/>
      <c r="NRR26" s="11"/>
      <c r="NRS26" s="11"/>
      <c r="NRT26" s="12"/>
      <c r="NRU26" s="9"/>
      <c r="NRV26" s="10"/>
      <c r="NRW26" s="10"/>
      <c r="NRX26" s="10"/>
      <c r="NRY26" s="10"/>
      <c r="NRZ26" s="11"/>
      <c r="NSA26" s="11"/>
      <c r="NSB26" s="12"/>
      <c r="NSC26" s="9"/>
      <c r="NSD26" s="10"/>
      <c r="NSE26" s="10"/>
      <c r="NSF26" s="10"/>
      <c r="NSG26" s="10"/>
      <c r="NSH26" s="11"/>
      <c r="NSI26" s="11"/>
      <c r="NSJ26" s="12"/>
      <c r="NSK26" s="9"/>
      <c r="NSL26" s="10"/>
      <c r="NSM26" s="10"/>
      <c r="NSN26" s="10"/>
      <c r="NSO26" s="10"/>
      <c r="NSP26" s="11"/>
      <c r="NSQ26" s="11"/>
      <c r="NSR26" s="12"/>
      <c r="NSS26" s="9"/>
      <c r="NST26" s="10"/>
      <c r="NSU26" s="10"/>
      <c r="NSV26" s="10"/>
      <c r="NSW26" s="10"/>
      <c r="NSX26" s="11"/>
      <c r="NSY26" s="11"/>
      <c r="NSZ26" s="12"/>
      <c r="NTA26" s="9"/>
      <c r="NTB26" s="10"/>
      <c r="NTC26" s="10"/>
      <c r="NTD26" s="10"/>
      <c r="NTE26" s="10"/>
      <c r="NTF26" s="11"/>
      <c r="NTG26" s="11"/>
      <c r="NTH26" s="12"/>
      <c r="NTI26" s="9"/>
      <c r="NTJ26" s="10"/>
      <c r="NTK26" s="10"/>
      <c r="NTL26" s="10"/>
      <c r="NTM26" s="10"/>
      <c r="NTN26" s="11"/>
      <c r="NTO26" s="11"/>
      <c r="NTP26" s="12"/>
      <c r="NTQ26" s="9"/>
      <c r="NTR26" s="10"/>
      <c r="NTS26" s="10"/>
      <c r="NTT26" s="10"/>
      <c r="NTU26" s="10"/>
      <c r="NTV26" s="11"/>
      <c r="NTW26" s="11"/>
      <c r="NTX26" s="12"/>
      <c r="NTY26" s="9"/>
      <c r="NTZ26" s="10"/>
      <c r="NUA26" s="10"/>
      <c r="NUB26" s="10"/>
      <c r="NUC26" s="10"/>
      <c r="NUD26" s="11"/>
      <c r="NUE26" s="11"/>
      <c r="NUF26" s="12"/>
      <c r="NUG26" s="9"/>
      <c r="NUH26" s="10"/>
      <c r="NUI26" s="10"/>
      <c r="NUJ26" s="10"/>
      <c r="NUK26" s="10"/>
      <c r="NUL26" s="11"/>
      <c r="NUM26" s="11"/>
      <c r="NUN26" s="12"/>
      <c r="NUO26" s="9"/>
      <c r="NUP26" s="10"/>
      <c r="NUQ26" s="10"/>
      <c r="NUR26" s="10"/>
      <c r="NUS26" s="10"/>
      <c r="NUT26" s="11"/>
      <c r="NUU26" s="11"/>
      <c r="NUV26" s="12"/>
      <c r="NUW26" s="9"/>
      <c r="NUX26" s="10"/>
      <c r="NUY26" s="10"/>
      <c r="NUZ26" s="10"/>
      <c r="NVA26" s="10"/>
      <c r="NVB26" s="11"/>
      <c r="NVC26" s="11"/>
      <c r="NVD26" s="12"/>
      <c r="NVE26" s="9"/>
      <c r="NVF26" s="10"/>
      <c r="NVG26" s="10"/>
      <c r="NVH26" s="10"/>
      <c r="NVI26" s="10"/>
      <c r="NVJ26" s="11"/>
      <c r="NVK26" s="11"/>
      <c r="NVL26" s="12"/>
      <c r="NVM26" s="9"/>
      <c r="NVN26" s="10"/>
      <c r="NVO26" s="10"/>
      <c r="NVP26" s="10"/>
      <c r="NVQ26" s="10"/>
      <c r="NVR26" s="11"/>
      <c r="NVS26" s="11"/>
      <c r="NVT26" s="12"/>
      <c r="NVU26" s="9"/>
      <c r="NVV26" s="10"/>
      <c r="NVW26" s="10"/>
      <c r="NVX26" s="10"/>
      <c r="NVY26" s="10"/>
      <c r="NVZ26" s="11"/>
      <c r="NWA26" s="11"/>
      <c r="NWB26" s="12"/>
      <c r="NWC26" s="9"/>
      <c r="NWD26" s="10"/>
      <c r="NWE26" s="10"/>
      <c r="NWF26" s="10"/>
      <c r="NWG26" s="10"/>
      <c r="NWH26" s="11"/>
      <c r="NWI26" s="11"/>
      <c r="NWJ26" s="12"/>
      <c r="NWK26" s="9"/>
      <c r="NWL26" s="10"/>
      <c r="NWM26" s="10"/>
      <c r="NWN26" s="10"/>
      <c r="NWO26" s="10"/>
      <c r="NWP26" s="11"/>
      <c r="NWQ26" s="11"/>
      <c r="NWR26" s="12"/>
      <c r="NWS26" s="9"/>
      <c r="NWT26" s="10"/>
      <c r="NWU26" s="10"/>
      <c r="NWV26" s="10"/>
      <c r="NWW26" s="10"/>
      <c r="NWX26" s="11"/>
      <c r="NWY26" s="11"/>
      <c r="NWZ26" s="12"/>
      <c r="NXA26" s="9"/>
      <c r="NXB26" s="10"/>
      <c r="NXC26" s="10"/>
      <c r="NXD26" s="10"/>
      <c r="NXE26" s="10"/>
      <c r="NXF26" s="11"/>
      <c r="NXG26" s="11"/>
      <c r="NXH26" s="12"/>
      <c r="NXI26" s="9"/>
      <c r="NXJ26" s="10"/>
      <c r="NXK26" s="10"/>
      <c r="NXL26" s="10"/>
      <c r="NXM26" s="10"/>
      <c r="NXN26" s="11"/>
      <c r="NXO26" s="11"/>
      <c r="NXP26" s="12"/>
      <c r="NXQ26" s="9"/>
      <c r="NXR26" s="10"/>
      <c r="NXS26" s="10"/>
      <c r="NXT26" s="10"/>
      <c r="NXU26" s="10"/>
      <c r="NXV26" s="11"/>
      <c r="NXW26" s="11"/>
      <c r="NXX26" s="12"/>
      <c r="NXY26" s="9"/>
      <c r="NXZ26" s="10"/>
      <c r="NYA26" s="10"/>
      <c r="NYB26" s="10"/>
      <c r="NYC26" s="10"/>
      <c r="NYD26" s="11"/>
      <c r="NYE26" s="11"/>
      <c r="NYF26" s="12"/>
      <c r="NYG26" s="9"/>
      <c r="NYH26" s="10"/>
      <c r="NYI26" s="10"/>
      <c r="NYJ26" s="10"/>
      <c r="NYK26" s="10"/>
      <c r="NYL26" s="11"/>
      <c r="NYM26" s="11"/>
      <c r="NYN26" s="12"/>
      <c r="NYO26" s="9"/>
      <c r="NYP26" s="10"/>
      <c r="NYQ26" s="10"/>
      <c r="NYR26" s="10"/>
      <c r="NYS26" s="10"/>
      <c r="NYT26" s="11"/>
      <c r="NYU26" s="11"/>
      <c r="NYV26" s="12"/>
      <c r="NYW26" s="9"/>
      <c r="NYX26" s="10"/>
      <c r="NYY26" s="10"/>
      <c r="NYZ26" s="10"/>
      <c r="NZA26" s="10"/>
      <c r="NZB26" s="11"/>
      <c r="NZC26" s="11"/>
      <c r="NZD26" s="12"/>
      <c r="NZE26" s="9"/>
      <c r="NZF26" s="10"/>
      <c r="NZG26" s="10"/>
      <c r="NZH26" s="10"/>
      <c r="NZI26" s="10"/>
      <c r="NZJ26" s="11"/>
      <c r="NZK26" s="11"/>
      <c r="NZL26" s="12"/>
      <c r="NZM26" s="9"/>
      <c r="NZN26" s="10"/>
      <c r="NZO26" s="10"/>
      <c r="NZP26" s="10"/>
      <c r="NZQ26" s="10"/>
      <c r="NZR26" s="11"/>
      <c r="NZS26" s="11"/>
      <c r="NZT26" s="12"/>
      <c r="NZU26" s="9"/>
      <c r="NZV26" s="10"/>
      <c r="NZW26" s="10"/>
      <c r="NZX26" s="10"/>
      <c r="NZY26" s="10"/>
      <c r="NZZ26" s="11"/>
      <c r="OAA26" s="11"/>
      <c r="OAB26" s="12"/>
      <c r="OAC26" s="9"/>
      <c r="OAD26" s="10"/>
      <c r="OAE26" s="10"/>
      <c r="OAF26" s="10"/>
      <c r="OAG26" s="10"/>
      <c r="OAH26" s="11"/>
      <c r="OAI26" s="11"/>
      <c r="OAJ26" s="12"/>
      <c r="OAK26" s="9"/>
      <c r="OAL26" s="10"/>
      <c r="OAM26" s="10"/>
      <c r="OAN26" s="10"/>
      <c r="OAO26" s="10"/>
      <c r="OAP26" s="11"/>
      <c r="OAQ26" s="11"/>
      <c r="OAR26" s="12"/>
      <c r="OAS26" s="9"/>
      <c r="OAT26" s="10"/>
      <c r="OAU26" s="10"/>
      <c r="OAV26" s="10"/>
      <c r="OAW26" s="10"/>
      <c r="OAX26" s="11"/>
      <c r="OAY26" s="11"/>
      <c r="OAZ26" s="12"/>
      <c r="OBA26" s="9"/>
      <c r="OBB26" s="10"/>
      <c r="OBC26" s="10"/>
      <c r="OBD26" s="10"/>
      <c r="OBE26" s="10"/>
      <c r="OBF26" s="11"/>
      <c r="OBG26" s="11"/>
      <c r="OBH26" s="12"/>
      <c r="OBI26" s="9"/>
      <c r="OBJ26" s="10"/>
      <c r="OBK26" s="10"/>
      <c r="OBL26" s="10"/>
      <c r="OBM26" s="10"/>
      <c r="OBN26" s="11"/>
      <c r="OBO26" s="11"/>
      <c r="OBP26" s="12"/>
      <c r="OBQ26" s="9"/>
      <c r="OBR26" s="10"/>
      <c r="OBS26" s="10"/>
      <c r="OBT26" s="10"/>
      <c r="OBU26" s="10"/>
      <c r="OBV26" s="11"/>
      <c r="OBW26" s="11"/>
      <c r="OBX26" s="12"/>
      <c r="OBY26" s="9"/>
      <c r="OBZ26" s="10"/>
      <c r="OCA26" s="10"/>
      <c r="OCB26" s="10"/>
      <c r="OCC26" s="10"/>
      <c r="OCD26" s="11"/>
      <c r="OCE26" s="11"/>
      <c r="OCF26" s="12"/>
      <c r="OCG26" s="9"/>
      <c r="OCH26" s="10"/>
      <c r="OCI26" s="10"/>
      <c r="OCJ26" s="10"/>
      <c r="OCK26" s="10"/>
      <c r="OCL26" s="11"/>
      <c r="OCM26" s="11"/>
      <c r="OCN26" s="12"/>
      <c r="OCO26" s="9"/>
      <c r="OCP26" s="10"/>
      <c r="OCQ26" s="10"/>
      <c r="OCR26" s="10"/>
      <c r="OCS26" s="10"/>
      <c r="OCT26" s="11"/>
      <c r="OCU26" s="11"/>
      <c r="OCV26" s="12"/>
      <c r="OCW26" s="9"/>
      <c r="OCX26" s="10"/>
      <c r="OCY26" s="10"/>
      <c r="OCZ26" s="10"/>
      <c r="ODA26" s="10"/>
      <c r="ODB26" s="11"/>
      <c r="ODC26" s="11"/>
      <c r="ODD26" s="12"/>
      <c r="ODE26" s="9"/>
      <c r="ODF26" s="10"/>
      <c r="ODG26" s="10"/>
      <c r="ODH26" s="10"/>
      <c r="ODI26" s="10"/>
      <c r="ODJ26" s="11"/>
      <c r="ODK26" s="11"/>
      <c r="ODL26" s="12"/>
      <c r="ODM26" s="9"/>
      <c r="ODN26" s="10"/>
      <c r="ODO26" s="10"/>
      <c r="ODP26" s="10"/>
      <c r="ODQ26" s="10"/>
      <c r="ODR26" s="11"/>
      <c r="ODS26" s="11"/>
      <c r="ODT26" s="12"/>
      <c r="ODU26" s="9"/>
      <c r="ODV26" s="10"/>
      <c r="ODW26" s="10"/>
      <c r="ODX26" s="10"/>
      <c r="ODY26" s="10"/>
      <c r="ODZ26" s="11"/>
      <c r="OEA26" s="11"/>
      <c r="OEB26" s="12"/>
      <c r="OEC26" s="9"/>
      <c r="OED26" s="10"/>
      <c r="OEE26" s="10"/>
      <c r="OEF26" s="10"/>
      <c r="OEG26" s="10"/>
      <c r="OEH26" s="11"/>
      <c r="OEI26" s="11"/>
      <c r="OEJ26" s="12"/>
      <c r="OEK26" s="9"/>
      <c r="OEL26" s="10"/>
      <c r="OEM26" s="10"/>
      <c r="OEN26" s="10"/>
      <c r="OEO26" s="10"/>
      <c r="OEP26" s="11"/>
      <c r="OEQ26" s="11"/>
      <c r="OER26" s="12"/>
      <c r="OES26" s="9"/>
      <c r="OET26" s="10"/>
      <c r="OEU26" s="10"/>
      <c r="OEV26" s="10"/>
      <c r="OEW26" s="10"/>
      <c r="OEX26" s="11"/>
      <c r="OEY26" s="11"/>
      <c r="OEZ26" s="12"/>
      <c r="OFA26" s="9"/>
      <c r="OFB26" s="10"/>
      <c r="OFC26" s="10"/>
      <c r="OFD26" s="10"/>
      <c r="OFE26" s="10"/>
      <c r="OFF26" s="11"/>
      <c r="OFG26" s="11"/>
      <c r="OFH26" s="12"/>
      <c r="OFI26" s="9"/>
      <c r="OFJ26" s="10"/>
      <c r="OFK26" s="10"/>
      <c r="OFL26" s="10"/>
      <c r="OFM26" s="10"/>
      <c r="OFN26" s="11"/>
      <c r="OFO26" s="11"/>
      <c r="OFP26" s="12"/>
      <c r="OFQ26" s="9"/>
      <c r="OFR26" s="10"/>
      <c r="OFS26" s="10"/>
      <c r="OFT26" s="10"/>
      <c r="OFU26" s="10"/>
      <c r="OFV26" s="11"/>
      <c r="OFW26" s="11"/>
      <c r="OFX26" s="12"/>
      <c r="OFY26" s="9"/>
      <c r="OFZ26" s="10"/>
      <c r="OGA26" s="10"/>
      <c r="OGB26" s="10"/>
      <c r="OGC26" s="10"/>
      <c r="OGD26" s="11"/>
      <c r="OGE26" s="11"/>
      <c r="OGF26" s="12"/>
      <c r="OGG26" s="9"/>
      <c r="OGH26" s="10"/>
      <c r="OGI26" s="10"/>
      <c r="OGJ26" s="10"/>
      <c r="OGK26" s="10"/>
      <c r="OGL26" s="11"/>
      <c r="OGM26" s="11"/>
      <c r="OGN26" s="12"/>
      <c r="OGO26" s="9"/>
      <c r="OGP26" s="10"/>
      <c r="OGQ26" s="10"/>
      <c r="OGR26" s="10"/>
      <c r="OGS26" s="10"/>
      <c r="OGT26" s="11"/>
      <c r="OGU26" s="11"/>
      <c r="OGV26" s="12"/>
      <c r="OGW26" s="9"/>
      <c r="OGX26" s="10"/>
      <c r="OGY26" s="10"/>
      <c r="OGZ26" s="10"/>
      <c r="OHA26" s="10"/>
      <c r="OHB26" s="11"/>
      <c r="OHC26" s="11"/>
      <c r="OHD26" s="12"/>
      <c r="OHE26" s="9"/>
      <c r="OHF26" s="10"/>
      <c r="OHG26" s="10"/>
      <c r="OHH26" s="10"/>
      <c r="OHI26" s="10"/>
      <c r="OHJ26" s="11"/>
      <c r="OHK26" s="11"/>
      <c r="OHL26" s="12"/>
      <c r="OHM26" s="9"/>
      <c r="OHN26" s="10"/>
      <c r="OHO26" s="10"/>
      <c r="OHP26" s="10"/>
      <c r="OHQ26" s="10"/>
      <c r="OHR26" s="11"/>
      <c r="OHS26" s="11"/>
      <c r="OHT26" s="12"/>
      <c r="OHU26" s="9"/>
      <c r="OHV26" s="10"/>
      <c r="OHW26" s="10"/>
      <c r="OHX26" s="10"/>
      <c r="OHY26" s="10"/>
      <c r="OHZ26" s="11"/>
      <c r="OIA26" s="11"/>
      <c r="OIB26" s="12"/>
      <c r="OIC26" s="9"/>
      <c r="OID26" s="10"/>
      <c r="OIE26" s="10"/>
      <c r="OIF26" s="10"/>
      <c r="OIG26" s="10"/>
      <c r="OIH26" s="11"/>
      <c r="OII26" s="11"/>
      <c r="OIJ26" s="12"/>
      <c r="OIK26" s="9"/>
      <c r="OIL26" s="10"/>
      <c r="OIM26" s="10"/>
      <c r="OIN26" s="10"/>
      <c r="OIO26" s="10"/>
      <c r="OIP26" s="11"/>
      <c r="OIQ26" s="11"/>
      <c r="OIR26" s="12"/>
      <c r="OIS26" s="9"/>
      <c r="OIT26" s="10"/>
      <c r="OIU26" s="10"/>
      <c r="OIV26" s="10"/>
      <c r="OIW26" s="10"/>
      <c r="OIX26" s="11"/>
      <c r="OIY26" s="11"/>
      <c r="OIZ26" s="12"/>
      <c r="OJA26" s="9"/>
      <c r="OJB26" s="10"/>
      <c r="OJC26" s="10"/>
      <c r="OJD26" s="10"/>
      <c r="OJE26" s="10"/>
      <c r="OJF26" s="11"/>
      <c r="OJG26" s="11"/>
      <c r="OJH26" s="12"/>
      <c r="OJI26" s="9"/>
      <c r="OJJ26" s="10"/>
      <c r="OJK26" s="10"/>
      <c r="OJL26" s="10"/>
      <c r="OJM26" s="10"/>
      <c r="OJN26" s="11"/>
      <c r="OJO26" s="11"/>
      <c r="OJP26" s="12"/>
      <c r="OJQ26" s="9"/>
      <c r="OJR26" s="10"/>
      <c r="OJS26" s="10"/>
      <c r="OJT26" s="10"/>
      <c r="OJU26" s="10"/>
      <c r="OJV26" s="11"/>
      <c r="OJW26" s="11"/>
      <c r="OJX26" s="12"/>
      <c r="OJY26" s="9"/>
      <c r="OJZ26" s="10"/>
      <c r="OKA26" s="10"/>
      <c r="OKB26" s="10"/>
      <c r="OKC26" s="10"/>
      <c r="OKD26" s="11"/>
      <c r="OKE26" s="11"/>
      <c r="OKF26" s="12"/>
      <c r="OKG26" s="9"/>
      <c r="OKH26" s="10"/>
      <c r="OKI26" s="10"/>
      <c r="OKJ26" s="10"/>
      <c r="OKK26" s="10"/>
      <c r="OKL26" s="11"/>
      <c r="OKM26" s="11"/>
      <c r="OKN26" s="12"/>
      <c r="OKO26" s="9"/>
      <c r="OKP26" s="10"/>
      <c r="OKQ26" s="10"/>
      <c r="OKR26" s="10"/>
      <c r="OKS26" s="10"/>
      <c r="OKT26" s="11"/>
      <c r="OKU26" s="11"/>
      <c r="OKV26" s="12"/>
      <c r="OKW26" s="9"/>
      <c r="OKX26" s="10"/>
      <c r="OKY26" s="10"/>
      <c r="OKZ26" s="10"/>
      <c r="OLA26" s="10"/>
      <c r="OLB26" s="11"/>
      <c r="OLC26" s="11"/>
      <c r="OLD26" s="12"/>
      <c r="OLE26" s="9"/>
      <c r="OLF26" s="10"/>
      <c r="OLG26" s="10"/>
      <c r="OLH26" s="10"/>
      <c r="OLI26" s="10"/>
      <c r="OLJ26" s="11"/>
      <c r="OLK26" s="11"/>
      <c r="OLL26" s="12"/>
      <c r="OLM26" s="9"/>
      <c r="OLN26" s="10"/>
      <c r="OLO26" s="10"/>
      <c r="OLP26" s="10"/>
      <c r="OLQ26" s="10"/>
      <c r="OLR26" s="11"/>
      <c r="OLS26" s="11"/>
      <c r="OLT26" s="12"/>
      <c r="OLU26" s="9"/>
      <c r="OLV26" s="10"/>
      <c r="OLW26" s="10"/>
      <c r="OLX26" s="10"/>
      <c r="OLY26" s="10"/>
      <c r="OLZ26" s="11"/>
      <c r="OMA26" s="11"/>
      <c r="OMB26" s="12"/>
      <c r="OMC26" s="9"/>
      <c r="OMD26" s="10"/>
      <c r="OME26" s="10"/>
      <c r="OMF26" s="10"/>
      <c r="OMG26" s="10"/>
      <c r="OMH26" s="11"/>
      <c r="OMI26" s="11"/>
      <c r="OMJ26" s="12"/>
      <c r="OMK26" s="9"/>
      <c r="OML26" s="10"/>
      <c r="OMM26" s="10"/>
      <c r="OMN26" s="10"/>
      <c r="OMO26" s="10"/>
      <c r="OMP26" s="11"/>
      <c r="OMQ26" s="11"/>
      <c r="OMR26" s="12"/>
      <c r="OMS26" s="9"/>
      <c r="OMT26" s="10"/>
      <c r="OMU26" s="10"/>
      <c r="OMV26" s="10"/>
      <c r="OMW26" s="10"/>
      <c r="OMX26" s="11"/>
      <c r="OMY26" s="11"/>
      <c r="OMZ26" s="12"/>
      <c r="ONA26" s="9"/>
      <c r="ONB26" s="10"/>
      <c r="ONC26" s="10"/>
      <c r="OND26" s="10"/>
      <c r="ONE26" s="10"/>
      <c r="ONF26" s="11"/>
      <c r="ONG26" s="11"/>
      <c r="ONH26" s="12"/>
      <c r="ONI26" s="9"/>
      <c r="ONJ26" s="10"/>
      <c r="ONK26" s="10"/>
      <c r="ONL26" s="10"/>
      <c r="ONM26" s="10"/>
      <c r="ONN26" s="11"/>
      <c r="ONO26" s="11"/>
      <c r="ONP26" s="12"/>
      <c r="ONQ26" s="9"/>
      <c r="ONR26" s="10"/>
      <c r="ONS26" s="10"/>
      <c r="ONT26" s="10"/>
      <c r="ONU26" s="10"/>
      <c r="ONV26" s="11"/>
      <c r="ONW26" s="11"/>
      <c r="ONX26" s="12"/>
      <c r="ONY26" s="9"/>
      <c r="ONZ26" s="10"/>
      <c r="OOA26" s="10"/>
      <c r="OOB26" s="10"/>
      <c r="OOC26" s="10"/>
      <c r="OOD26" s="11"/>
      <c r="OOE26" s="11"/>
      <c r="OOF26" s="12"/>
      <c r="OOG26" s="9"/>
      <c r="OOH26" s="10"/>
      <c r="OOI26" s="10"/>
      <c r="OOJ26" s="10"/>
      <c r="OOK26" s="10"/>
      <c r="OOL26" s="11"/>
      <c r="OOM26" s="11"/>
      <c r="OON26" s="12"/>
      <c r="OOO26" s="9"/>
      <c r="OOP26" s="10"/>
      <c r="OOQ26" s="10"/>
      <c r="OOR26" s="10"/>
      <c r="OOS26" s="10"/>
      <c r="OOT26" s="11"/>
      <c r="OOU26" s="11"/>
      <c r="OOV26" s="12"/>
      <c r="OOW26" s="9"/>
      <c r="OOX26" s="10"/>
      <c r="OOY26" s="10"/>
      <c r="OOZ26" s="10"/>
      <c r="OPA26" s="10"/>
      <c r="OPB26" s="11"/>
      <c r="OPC26" s="11"/>
      <c r="OPD26" s="12"/>
      <c r="OPE26" s="9"/>
      <c r="OPF26" s="10"/>
      <c r="OPG26" s="10"/>
      <c r="OPH26" s="10"/>
      <c r="OPI26" s="10"/>
      <c r="OPJ26" s="11"/>
      <c r="OPK26" s="11"/>
      <c r="OPL26" s="12"/>
      <c r="OPM26" s="9"/>
      <c r="OPN26" s="10"/>
      <c r="OPO26" s="10"/>
      <c r="OPP26" s="10"/>
      <c r="OPQ26" s="10"/>
      <c r="OPR26" s="11"/>
      <c r="OPS26" s="11"/>
      <c r="OPT26" s="12"/>
      <c r="OPU26" s="9"/>
      <c r="OPV26" s="10"/>
      <c r="OPW26" s="10"/>
      <c r="OPX26" s="10"/>
      <c r="OPY26" s="10"/>
      <c r="OPZ26" s="11"/>
      <c r="OQA26" s="11"/>
      <c r="OQB26" s="12"/>
      <c r="OQC26" s="9"/>
      <c r="OQD26" s="10"/>
      <c r="OQE26" s="10"/>
      <c r="OQF26" s="10"/>
      <c r="OQG26" s="10"/>
      <c r="OQH26" s="11"/>
      <c r="OQI26" s="11"/>
      <c r="OQJ26" s="12"/>
      <c r="OQK26" s="9"/>
      <c r="OQL26" s="10"/>
      <c r="OQM26" s="10"/>
      <c r="OQN26" s="10"/>
      <c r="OQO26" s="10"/>
      <c r="OQP26" s="11"/>
      <c r="OQQ26" s="11"/>
      <c r="OQR26" s="12"/>
      <c r="OQS26" s="9"/>
      <c r="OQT26" s="10"/>
      <c r="OQU26" s="10"/>
      <c r="OQV26" s="10"/>
      <c r="OQW26" s="10"/>
      <c r="OQX26" s="11"/>
      <c r="OQY26" s="11"/>
      <c r="OQZ26" s="12"/>
      <c r="ORA26" s="9"/>
      <c r="ORB26" s="10"/>
      <c r="ORC26" s="10"/>
      <c r="ORD26" s="10"/>
      <c r="ORE26" s="10"/>
      <c r="ORF26" s="11"/>
      <c r="ORG26" s="11"/>
      <c r="ORH26" s="12"/>
      <c r="ORI26" s="9"/>
      <c r="ORJ26" s="10"/>
      <c r="ORK26" s="10"/>
      <c r="ORL26" s="10"/>
      <c r="ORM26" s="10"/>
      <c r="ORN26" s="11"/>
      <c r="ORO26" s="11"/>
      <c r="ORP26" s="12"/>
      <c r="ORQ26" s="9"/>
      <c r="ORR26" s="10"/>
      <c r="ORS26" s="10"/>
      <c r="ORT26" s="10"/>
      <c r="ORU26" s="10"/>
      <c r="ORV26" s="11"/>
      <c r="ORW26" s="11"/>
      <c r="ORX26" s="12"/>
      <c r="ORY26" s="9"/>
      <c r="ORZ26" s="10"/>
      <c r="OSA26" s="10"/>
      <c r="OSB26" s="10"/>
      <c r="OSC26" s="10"/>
      <c r="OSD26" s="11"/>
      <c r="OSE26" s="11"/>
      <c r="OSF26" s="12"/>
      <c r="OSG26" s="9"/>
      <c r="OSH26" s="10"/>
      <c r="OSI26" s="10"/>
      <c r="OSJ26" s="10"/>
      <c r="OSK26" s="10"/>
      <c r="OSL26" s="11"/>
      <c r="OSM26" s="11"/>
      <c r="OSN26" s="12"/>
      <c r="OSO26" s="9"/>
      <c r="OSP26" s="10"/>
      <c r="OSQ26" s="10"/>
      <c r="OSR26" s="10"/>
      <c r="OSS26" s="10"/>
      <c r="OST26" s="11"/>
      <c r="OSU26" s="11"/>
      <c r="OSV26" s="12"/>
      <c r="OSW26" s="9"/>
      <c r="OSX26" s="10"/>
      <c r="OSY26" s="10"/>
      <c r="OSZ26" s="10"/>
      <c r="OTA26" s="10"/>
      <c r="OTB26" s="11"/>
      <c r="OTC26" s="11"/>
      <c r="OTD26" s="12"/>
      <c r="OTE26" s="9"/>
      <c r="OTF26" s="10"/>
      <c r="OTG26" s="10"/>
      <c r="OTH26" s="10"/>
      <c r="OTI26" s="10"/>
      <c r="OTJ26" s="11"/>
      <c r="OTK26" s="11"/>
      <c r="OTL26" s="12"/>
      <c r="OTM26" s="9"/>
      <c r="OTN26" s="10"/>
      <c r="OTO26" s="10"/>
      <c r="OTP26" s="10"/>
      <c r="OTQ26" s="10"/>
      <c r="OTR26" s="11"/>
      <c r="OTS26" s="11"/>
      <c r="OTT26" s="12"/>
      <c r="OTU26" s="9"/>
      <c r="OTV26" s="10"/>
      <c r="OTW26" s="10"/>
      <c r="OTX26" s="10"/>
      <c r="OTY26" s="10"/>
      <c r="OTZ26" s="11"/>
      <c r="OUA26" s="11"/>
      <c r="OUB26" s="12"/>
      <c r="OUC26" s="9"/>
      <c r="OUD26" s="10"/>
      <c r="OUE26" s="10"/>
      <c r="OUF26" s="10"/>
      <c r="OUG26" s="10"/>
      <c r="OUH26" s="11"/>
      <c r="OUI26" s="11"/>
      <c r="OUJ26" s="12"/>
      <c r="OUK26" s="9"/>
      <c r="OUL26" s="10"/>
      <c r="OUM26" s="10"/>
      <c r="OUN26" s="10"/>
      <c r="OUO26" s="10"/>
      <c r="OUP26" s="11"/>
      <c r="OUQ26" s="11"/>
      <c r="OUR26" s="12"/>
      <c r="OUS26" s="9"/>
      <c r="OUT26" s="10"/>
      <c r="OUU26" s="10"/>
      <c r="OUV26" s="10"/>
      <c r="OUW26" s="10"/>
      <c r="OUX26" s="11"/>
      <c r="OUY26" s="11"/>
      <c r="OUZ26" s="12"/>
      <c r="OVA26" s="9"/>
      <c r="OVB26" s="10"/>
      <c r="OVC26" s="10"/>
      <c r="OVD26" s="10"/>
      <c r="OVE26" s="10"/>
      <c r="OVF26" s="11"/>
      <c r="OVG26" s="11"/>
      <c r="OVH26" s="12"/>
      <c r="OVI26" s="9"/>
      <c r="OVJ26" s="10"/>
      <c r="OVK26" s="10"/>
      <c r="OVL26" s="10"/>
      <c r="OVM26" s="10"/>
      <c r="OVN26" s="11"/>
      <c r="OVO26" s="11"/>
      <c r="OVP26" s="12"/>
      <c r="OVQ26" s="9"/>
      <c r="OVR26" s="10"/>
      <c r="OVS26" s="10"/>
      <c r="OVT26" s="10"/>
      <c r="OVU26" s="10"/>
      <c r="OVV26" s="11"/>
      <c r="OVW26" s="11"/>
      <c r="OVX26" s="12"/>
      <c r="OVY26" s="9"/>
      <c r="OVZ26" s="10"/>
      <c r="OWA26" s="10"/>
      <c r="OWB26" s="10"/>
      <c r="OWC26" s="10"/>
      <c r="OWD26" s="11"/>
      <c r="OWE26" s="11"/>
      <c r="OWF26" s="12"/>
      <c r="OWG26" s="9"/>
      <c r="OWH26" s="10"/>
      <c r="OWI26" s="10"/>
      <c r="OWJ26" s="10"/>
      <c r="OWK26" s="10"/>
      <c r="OWL26" s="11"/>
      <c r="OWM26" s="11"/>
      <c r="OWN26" s="12"/>
      <c r="OWO26" s="9"/>
      <c r="OWP26" s="10"/>
      <c r="OWQ26" s="10"/>
      <c r="OWR26" s="10"/>
      <c r="OWS26" s="10"/>
      <c r="OWT26" s="11"/>
      <c r="OWU26" s="11"/>
      <c r="OWV26" s="12"/>
      <c r="OWW26" s="9"/>
      <c r="OWX26" s="10"/>
      <c r="OWY26" s="10"/>
      <c r="OWZ26" s="10"/>
      <c r="OXA26" s="10"/>
      <c r="OXB26" s="11"/>
      <c r="OXC26" s="11"/>
      <c r="OXD26" s="12"/>
      <c r="OXE26" s="9"/>
      <c r="OXF26" s="10"/>
      <c r="OXG26" s="10"/>
      <c r="OXH26" s="10"/>
      <c r="OXI26" s="10"/>
      <c r="OXJ26" s="11"/>
      <c r="OXK26" s="11"/>
      <c r="OXL26" s="12"/>
      <c r="OXM26" s="9"/>
      <c r="OXN26" s="10"/>
      <c r="OXO26" s="10"/>
      <c r="OXP26" s="10"/>
      <c r="OXQ26" s="10"/>
      <c r="OXR26" s="11"/>
      <c r="OXS26" s="11"/>
      <c r="OXT26" s="12"/>
      <c r="OXU26" s="9"/>
      <c r="OXV26" s="10"/>
      <c r="OXW26" s="10"/>
      <c r="OXX26" s="10"/>
      <c r="OXY26" s="10"/>
      <c r="OXZ26" s="11"/>
      <c r="OYA26" s="11"/>
      <c r="OYB26" s="12"/>
      <c r="OYC26" s="9"/>
      <c r="OYD26" s="10"/>
      <c r="OYE26" s="10"/>
      <c r="OYF26" s="10"/>
      <c r="OYG26" s="10"/>
      <c r="OYH26" s="11"/>
      <c r="OYI26" s="11"/>
      <c r="OYJ26" s="12"/>
      <c r="OYK26" s="9"/>
      <c r="OYL26" s="10"/>
      <c r="OYM26" s="10"/>
      <c r="OYN26" s="10"/>
      <c r="OYO26" s="10"/>
      <c r="OYP26" s="11"/>
      <c r="OYQ26" s="11"/>
      <c r="OYR26" s="12"/>
      <c r="OYS26" s="9"/>
      <c r="OYT26" s="10"/>
      <c r="OYU26" s="10"/>
      <c r="OYV26" s="10"/>
      <c r="OYW26" s="10"/>
      <c r="OYX26" s="11"/>
      <c r="OYY26" s="11"/>
      <c r="OYZ26" s="12"/>
      <c r="OZA26" s="9"/>
      <c r="OZB26" s="10"/>
      <c r="OZC26" s="10"/>
      <c r="OZD26" s="10"/>
      <c r="OZE26" s="10"/>
      <c r="OZF26" s="11"/>
      <c r="OZG26" s="11"/>
      <c r="OZH26" s="12"/>
      <c r="OZI26" s="9"/>
      <c r="OZJ26" s="10"/>
      <c r="OZK26" s="10"/>
      <c r="OZL26" s="10"/>
      <c r="OZM26" s="10"/>
      <c r="OZN26" s="11"/>
      <c r="OZO26" s="11"/>
      <c r="OZP26" s="12"/>
      <c r="OZQ26" s="9"/>
      <c r="OZR26" s="10"/>
      <c r="OZS26" s="10"/>
      <c r="OZT26" s="10"/>
      <c r="OZU26" s="10"/>
      <c r="OZV26" s="11"/>
      <c r="OZW26" s="11"/>
      <c r="OZX26" s="12"/>
      <c r="OZY26" s="9"/>
      <c r="OZZ26" s="10"/>
      <c r="PAA26" s="10"/>
      <c r="PAB26" s="10"/>
      <c r="PAC26" s="10"/>
      <c r="PAD26" s="11"/>
      <c r="PAE26" s="11"/>
      <c r="PAF26" s="12"/>
      <c r="PAG26" s="9"/>
      <c r="PAH26" s="10"/>
      <c r="PAI26" s="10"/>
      <c r="PAJ26" s="10"/>
      <c r="PAK26" s="10"/>
      <c r="PAL26" s="11"/>
      <c r="PAM26" s="11"/>
      <c r="PAN26" s="12"/>
      <c r="PAO26" s="9"/>
      <c r="PAP26" s="10"/>
      <c r="PAQ26" s="10"/>
      <c r="PAR26" s="10"/>
      <c r="PAS26" s="10"/>
      <c r="PAT26" s="11"/>
      <c r="PAU26" s="11"/>
      <c r="PAV26" s="12"/>
      <c r="PAW26" s="9"/>
      <c r="PAX26" s="10"/>
      <c r="PAY26" s="10"/>
      <c r="PAZ26" s="10"/>
      <c r="PBA26" s="10"/>
      <c r="PBB26" s="11"/>
      <c r="PBC26" s="11"/>
      <c r="PBD26" s="12"/>
      <c r="PBE26" s="9"/>
      <c r="PBF26" s="10"/>
      <c r="PBG26" s="10"/>
      <c r="PBH26" s="10"/>
      <c r="PBI26" s="10"/>
      <c r="PBJ26" s="11"/>
      <c r="PBK26" s="11"/>
      <c r="PBL26" s="12"/>
      <c r="PBM26" s="9"/>
      <c r="PBN26" s="10"/>
      <c r="PBO26" s="10"/>
      <c r="PBP26" s="10"/>
      <c r="PBQ26" s="10"/>
      <c r="PBR26" s="11"/>
      <c r="PBS26" s="11"/>
      <c r="PBT26" s="12"/>
      <c r="PBU26" s="9"/>
      <c r="PBV26" s="10"/>
      <c r="PBW26" s="10"/>
      <c r="PBX26" s="10"/>
      <c r="PBY26" s="10"/>
      <c r="PBZ26" s="11"/>
      <c r="PCA26" s="11"/>
      <c r="PCB26" s="12"/>
      <c r="PCC26" s="9"/>
      <c r="PCD26" s="10"/>
      <c r="PCE26" s="10"/>
      <c r="PCF26" s="10"/>
      <c r="PCG26" s="10"/>
      <c r="PCH26" s="11"/>
      <c r="PCI26" s="11"/>
      <c r="PCJ26" s="12"/>
      <c r="PCK26" s="9"/>
      <c r="PCL26" s="10"/>
      <c r="PCM26" s="10"/>
      <c r="PCN26" s="10"/>
      <c r="PCO26" s="10"/>
      <c r="PCP26" s="11"/>
      <c r="PCQ26" s="11"/>
      <c r="PCR26" s="12"/>
      <c r="PCS26" s="9"/>
      <c r="PCT26" s="10"/>
      <c r="PCU26" s="10"/>
      <c r="PCV26" s="10"/>
      <c r="PCW26" s="10"/>
      <c r="PCX26" s="11"/>
      <c r="PCY26" s="11"/>
      <c r="PCZ26" s="12"/>
      <c r="PDA26" s="9"/>
      <c r="PDB26" s="10"/>
      <c r="PDC26" s="10"/>
      <c r="PDD26" s="10"/>
      <c r="PDE26" s="10"/>
      <c r="PDF26" s="11"/>
      <c r="PDG26" s="11"/>
      <c r="PDH26" s="12"/>
      <c r="PDI26" s="9"/>
      <c r="PDJ26" s="10"/>
      <c r="PDK26" s="10"/>
      <c r="PDL26" s="10"/>
      <c r="PDM26" s="10"/>
      <c r="PDN26" s="11"/>
      <c r="PDO26" s="11"/>
      <c r="PDP26" s="12"/>
      <c r="PDQ26" s="9"/>
      <c r="PDR26" s="10"/>
      <c r="PDS26" s="10"/>
      <c r="PDT26" s="10"/>
      <c r="PDU26" s="10"/>
      <c r="PDV26" s="11"/>
      <c r="PDW26" s="11"/>
      <c r="PDX26" s="12"/>
      <c r="PDY26" s="9"/>
      <c r="PDZ26" s="10"/>
      <c r="PEA26" s="10"/>
      <c r="PEB26" s="10"/>
      <c r="PEC26" s="10"/>
      <c r="PED26" s="11"/>
      <c r="PEE26" s="11"/>
      <c r="PEF26" s="12"/>
      <c r="PEG26" s="9"/>
      <c r="PEH26" s="10"/>
      <c r="PEI26" s="10"/>
      <c r="PEJ26" s="10"/>
      <c r="PEK26" s="10"/>
      <c r="PEL26" s="11"/>
      <c r="PEM26" s="11"/>
      <c r="PEN26" s="12"/>
      <c r="PEO26" s="9"/>
      <c r="PEP26" s="10"/>
      <c r="PEQ26" s="10"/>
      <c r="PER26" s="10"/>
      <c r="PES26" s="10"/>
      <c r="PET26" s="11"/>
      <c r="PEU26" s="11"/>
      <c r="PEV26" s="12"/>
      <c r="PEW26" s="9"/>
      <c r="PEX26" s="10"/>
      <c r="PEY26" s="10"/>
      <c r="PEZ26" s="10"/>
      <c r="PFA26" s="10"/>
      <c r="PFB26" s="11"/>
      <c r="PFC26" s="11"/>
      <c r="PFD26" s="12"/>
      <c r="PFE26" s="9"/>
      <c r="PFF26" s="10"/>
      <c r="PFG26" s="10"/>
      <c r="PFH26" s="10"/>
      <c r="PFI26" s="10"/>
      <c r="PFJ26" s="11"/>
      <c r="PFK26" s="11"/>
      <c r="PFL26" s="12"/>
      <c r="PFM26" s="9"/>
      <c r="PFN26" s="10"/>
      <c r="PFO26" s="10"/>
      <c r="PFP26" s="10"/>
      <c r="PFQ26" s="10"/>
      <c r="PFR26" s="11"/>
      <c r="PFS26" s="11"/>
      <c r="PFT26" s="12"/>
      <c r="PFU26" s="9"/>
      <c r="PFV26" s="10"/>
      <c r="PFW26" s="10"/>
      <c r="PFX26" s="10"/>
      <c r="PFY26" s="10"/>
      <c r="PFZ26" s="11"/>
      <c r="PGA26" s="11"/>
      <c r="PGB26" s="12"/>
      <c r="PGC26" s="9"/>
      <c r="PGD26" s="10"/>
      <c r="PGE26" s="10"/>
      <c r="PGF26" s="10"/>
      <c r="PGG26" s="10"/>
      <c r="PGH26" s="11"/>
      <c r="PGI26" s="11"/>
      <c r="PGJ26" s="12"/>
      <c r="PGK26" s="9"/>
      <c r="PGL26" s="10"/>
      <c r="PGM26" s="10"/>
      <c r="PGN26" s="10"/>
      <c r="PGO26" s="10"/>
      <c r="PGP26" s="11"/>
      <c r="PGQ26" s="11"/>
      <c r="PGR26" s="12"/>
      <c r="PGS26" s="9"/>
      <c r="PGT26" s="10"/>
      <c r="PGU26" s="10"/>
      <c r="PGV26" s="10"/>
      <c r="PGW26" s="10"/>
      <c r="PGX26" s="11"/>
      <c r="PGY26" s="11"/>
      <c r="PGZ26" s="12"/>
      <c r="PHA26" s="9"/>
      <c r="PHB26" s="10"/>
      <c r="PHC26" s="10"/>
      <c r="PHD26" s="10"/>
      <c r="PHE26" s="10"/>
      <c r="PHF26" s="11"/>
      <c r="PHG26" s="11"/>
      <c r="PHH26" s="12"/>
      <c r="PHI26" s="9"/>
      <c r="PHJ26" s="10"/>
      <c r="PHK26" s="10"/>
      <c r="PHL26" s="10"/>
      <c r="PHM26" s="10"/>
      <c r="PHN26" s="11"/>
      <c r="PHO26" s="11"/>
      <c r="PHP26" s="12"/>
      <c r="PHQ26" s="9"/>
      <c r="PHR26" s="10"/>
      <c r="PHS26" s="10"/>
      <c r="PHT26" s="10"/>
      <c r="PHU26" s="10"/>
      <c r="PHV26" s="11"/>
      <c r="PHW26" s="11"/>
      <c r="PHX26" s="12"/>
      <c r="PHY26" s="9"/>
      <c r="PHZ26" s="10"/>
      <c r="PIA26" s="10"/>
      <c r="PIB26" s="10"/>
      <c r="PIC26" s="10"/>
      <c r="PID26" s="11"/>
      <c r="PIE26" s="11"/>
      <c r="PIF26" s="12"/>
      <c r="PIG26" s="9"/>
      <c r="PIH26" s="10"/>
      <c r="PII26" s="10"/>
      <c r="PIJ26" s="10"/>
      <c r="PIK26" s="10"/>
      <c r="PIL26" s="11"/>
      <c r="PIM26" s="11"/>
      <c r="PIN26" s="12"/>
      <c r="PIO26" s="9"/>
      <c r="PIP26" s="10"/>
      <c r="PIQ26" s="10"/>
      <c r="PIR26" s="10"/>
      <c r="PIS26" s="10"/>
      <c r="PIT26" s="11"/>
      <c r="PIU26" s="11"/>
      <c r="PIV26" s="12"/>
      <c r="PIW26" s="9"/>
      <c r="PIX26" s="10"/>
      <c r="PIY26" s="10"/>
      <c r="PIZ26" s="10"/>
      <c r="PJA26" s="10"/>
      <c r="PJB26" s="11"/>
      <c r="PJC26" s="11"/>
      <c r="PJD26" s="12"/>
      <c r="PJE26" s="9"/>
      <c r="PJF26" s="10"/>
      <c r="PJG26" s="10"/>
      <c r="PJH26" s="10"/>
      <c r="PJI26" s="10"/>
      <c r="PJJ26" s="11"/>
      <c r="PJK26" s="11"/>
      <c r="PJL26" s="12"/>
      <c r="PJM26" s="9"/>
      <c r="PJN26" s="10"/>
      <c r="PJO26" s="10"/>
      <c r="PJP26" s="10"/>
      <c r="PJQ26" s="10"/>
      <c r="PJR26" s="11"/>
      <c r="PJS26" s="11"/>
      <c r="PJT26" s="12"/>
      <c r="PJU26" s="9"/>
      <c r="PJV26" s="10"/>
      <c r="PJW26" s="10"/>
      <c r="PJX26" s="10"/>
      <c r="PJY26" s="10"/>
      <c r="PJZ26" s="11"/>
      <c r="PKA26" s="11"/>
      <c r="PKB26" s="12"/>
      <c r="PKC26" s="9"/>
      <c r="PKD26" s="10"/>
      <c r="PKE26" s="10"/>
      <c r="PKF26" s="10"/>
      <c r="PKG26" s="10"/>
      <c r="PKH26" s="11"/>
      <c r="PKI26" s="11"/>
      <c r="PKJ26" s="12"/>
      <c r="PKK26" s="9"/>
      <c r="PKL26" s="10"/>
      <c r="PKM26" s="10"/>
      <c r="PKN26" s="10"/>
      <c r="PKO26" s="10"/>
      <c r="PKP26" s="11"/>
      <c r="PKQ26" s="11"/>
      <c r="PKR26" s="12"/>
      <c r="PKS26" s="9"/>
      <c r="PKT26" s="10"/>
      <c r="PKU26" s="10"/>
      <c r="PKV26" s="10"/>
      <c r="PKW26" s="10"/>
      <c r="PKX26" s="11"/>
      <c r="PKY26" s="11"/>
      <c r="PKZ26" s="12"/>
      <c r="PLA26" s="9"/>
      <c r="PLB26" s="10"/>
      <c r="PLC26" s="10"/>
      <c r="PLD26" s="10"/>
      <c r="PLE26" s="10"/>
      <c r="PLF26" s="11"/>
      <c r="PLG26" s="11"/>
      <c r="PLH26" s="12"/>
      <c r="PLI26" s="9"/>
      <c r="PLJ26" s="10"/>
      <c r="PLK26" s="10"/>
      <c r="PLL26" s="10"/>
      <c r="PLM26" s="10"/>
      <c r="PLN26" s="11"/>
      <c r="PLO26" s="11"/>
      <c r="PLP26" s="12"/>
      <c r="PLQ26" s="9"/>
      <c r="PLR26" s="10"/>
      <c r="PLS26" s="10"/>
      <c r="PLT26" s="10"/>
      <c r="PLU26" s="10"/>
      <c r="PLV26" s="11"/>
      <c r="PLW26" s="11"/>
      <c r="PLX26" s="12"/>
      <c r="PLY26" s="9"/>
      <c r="PLZ26" s="10"/>
      <c r="PMA26" s="10"/>
      <c r="PMB26" s="10"/>
      <c r="PMC26" s="10"/>
      <c r="PMD26" s="11"/>
      <c r="PME26" s="11"/>
      <c r="PMF26" s="12"/>
      <c r="PMG26" s="9"/>
      <c r="PMH26" s="10"/>
      <c r="PMI26" s="10"/>
      <c r="PMJ26" s="10"/>
      <c r="PMK26" s="10"/>
      <c r="PML26" s="11"/>
      <c r="PMM26" s="11"/>
      <c r="PMN26" s="12"/>
      <c r="PMO26" s="9"/>
      <c r="PMP26" s="10"/>
      <c r="PMQ26" s="10"/>
      <c r="PMR26" s="10"/>
      <c r="PMS26" s="10"/>
      <c r="PMT26" s="11"/>
      <c r="PMU26" s="11"/>
      <c r="PMV26" s="12"/>
      <c r="PMW26" s="9"/>
      <c r="PMX26" s="10"/>
      <c r="PMY26" s="10"/>
      <c r="PMZ26" s="10"/>
      <c r="PNA26" s="10"/>
      <c r="PNB26" s="11"/>
      <c r="PNC26" s="11"/>
      <c r="PND26" s="12"/>
      <c r="PNE26" s="9"/>
      <c r="PNF26" s="10"/>
      <c r="PNG26" s="10"/>
      <c r="PNH26" s="10"/>
      <c r="PNI26" s="10"/>
      <c r="PNJ26" s="11"/>
      <c r="PNK26" s="11"/>
      <c r="PNL26" s="12"/>
      <c r="PNM26" s="9"/>
      <c r="PNN26" s="10"/>
      <c r="PNO26" s="10"/>
      <c r="PNP26" s="10"/>
      <c r="PNQ26" s="10"/>
      <c r="PNR26" s="11"/>
      <c r="PNS26" s="11"/>
      <c r="PNT26" s="12"/>
      <c r="PNU26" s="9"/>
      <c r="PNV26" s="10"/>
      <c r="PNW26" s="10"/>
      <c r="PNX26" s="10"/>
      <c r="PNY26" s="10"/>
      <c r="PNZ26" s="11"/>
      <c r="POA26" s="11"/>
      <c r="POB26" s="12"/>
      <c r="POC26" s="9"/>
      <c r="POD26" s="10"/>
      <c r="POE26" s="10"/>
      <c r="POF26" s="10"/>
      <c r="POG26" s="10"/>
      <c r="POH26" s="11"/>
      <c r="POI26" s="11"/>
      <c r="POJ26" s="12"/>
      <c r="POK26" s="9"/>
      <c r="POL26" s="10"/>
      <c r="POM26" s="10"/>
      <c r="PON26" s="10"/>
      <c r="POO26" s="10"/>
      <c r="POP26" s="11"/>
      <c r="POQ26" s="11"/>
      <c r="POR26" s="12"/>
      <c r="POS26" s="9"/>
      <c r="POT26" s="10"/>
      <c r="POU26" s="10"/>
      <c r="POV26" s="10"/>
      <c r="POW26" s="10"/>
      <c r="POX26" s="11"/>
      <c r="POY26" s="11"/>
      <c r="POZ26" s="12"/>
      <c r="PPA26" s="9"/>
      <c r="PPB26" s="10"/>
      <c r="PPC26" s="10"/>
      <c r="PPD26" s="10"/>
      <c r="PPE26" s="10"/>
      <c r="PPF26" s="11"/>
      <c r="PPG26" s="11"/>
      <c r="PPH26" s="12"/>
      <c r="PPI26" s="9"/>
      <c r="PPJ26" s="10"/>
      <c r="PPK26" s="10"/>
      <c r="PPL26" s="10"/>
      <c r="PPM26" s="10"/>
      <c r="PPN26" s="11"/>
      <c r="PPO26" s="11"/>
      <c r="PPP26" s="12"/>
      <c r="PPQ26" s="9"/>
      <c r="PPR26" s="10"/>
      <c r="PPS26" s="10"/>
      <c r="PPT26" s="10"/>
      <c r="PPU26" s="10"/>
      <c r="PPV26" s="11"/>
      <c r="PPW26" s="11"/>
      <c r="PPX26" s="12"/>
      <c r="PPY26" s="9"/>
      <c r="PPZ26" s="10"/>
      <c r="PQA26" s="10"/>
      <c r="PQB26" s="10"/>
      <c r="PQC26" s="10"/>
      <c r="PQD26" s="11"/>
      <c r="PQE26" s="11"/>
      <c r="PQF26" s="12"/>
      <c r="PQG26" s="9"/>
      <c r="PQH26" s="10"/>
      <c r="PQI26" s="10"/>
      <c r="PQJ26" s="10"/>
      <c r="PQK26" s="10"/>
      <c r="PQL26" s="11"/>
      <c r="PQM26" s="11"/>
      <c r="PQN26" s="12"/>
      <c r="PQO26" s="9"/>
      <c r="PQP26" s="10"/>
      <c r="PQQ26" s="10"/>
      <c r="PQR26" s="10"/>
      <c r="PQS26" s="10"/>
      <c r="PQT26" s="11"/>
      <c r="PQU26" s="11"/>
      <c r="PQV26" s="12"/>
      <c r="PQW26" s="9"/>
      <c r="PQX26" s="10"/>
      <c r="PQY26" s="10"/>
      <c r="PQZ26" s="10"/>
      <c r="PRA26" s="10"/>
      <c r="PRB26" s="11"/>
      <c r="PRC26" s="11"/>
      <c r="PRD26" s="12"/>
      <c r="PRE26" s="9"/>
      <c r="PRF26" s="10"/>
      <c r="PRG26" s="10"/>
      <c r="PRH26" s="10"/>
      <c r="PRI26" s="10"/>
      <c r="PRJ26" s="11"/>
      <c r="PRK26" s="11"/>
      <c r="PRL26" s="12"/>
      <c r="PRM26" s="9"/>
      <c r="PRN26" s="10"/>
      <c r="PRO26" s="10"/>
      <c r="PRP26" s="10"/>
      <c r="PRQ26" s="10"/>
      <c r="PRR26" s="11"/>
      <c r="PRS26" s="11"/>
      <c r="PRT26" s="12"/>
      <c r="PRU26" s="9"/>
      <c r="PRV26" s="10"/>
      <c r="PRW26" s="10"/>
      <c r="PRX26" s="10"/>
      <c r="PRY26" s="10"/>
      <c r="PRZ26" s="11"/>
      <c r="PSA26" s="11"/>
      <c r="PSB26" s="12"/>
      <c r="PSC26" s="9"/>
      <c r="PSD26" s="10"/>
      <c r="PSE26" s="10"/>
      <c r="PSF26" s="10"/>
      <c r="PSG26" s="10"/>
      <c r="PSH26" s="11"/>
      <c r="PSI26" s="11"/>
      <c r="PSJ26" s="12"/>
      <c r="PSK26" s="9"/>
      <c r="PSL26" s="10"/>
      <c r="PSM26" s="10"/>
      <c r="PSN26" s="10"/>
      <c r="PSO26" s="10"/>
      <c r="PSP26" s="11"/>
      <c r="PSQ26" s="11"/>
      <c r="PSR26" s="12"/>
      <c r="PSS26" s="9"/>
      <c r="PST26" s="10"/>
      <c r="PSU26" s="10"/>
      <c r="PSV26" s="10"/>
      <c r="PSW26" s="10"/>
      <c r="PSX26" s="11"/>
      <c r="PSY26" s="11"/>
      <c r="PSZ26" s="12"/>
      <c r="PTA26" s="9"/>
      <c r="PTB26" s="10"/>
      <c r="PTC26" s="10"/>
      <c r="PTD26" s="10"/>
      <c r="PTE26" s="10"/>
      <c r="PTF26" s="11"/>
      <c r="PTG26" s="11"/>
      <c r="PTH26" s="12"/>
      <c r="PTI26" s="9"/>
      <c r="PTJ26" s="10"/>
      <c r="PTK26" s="10"/>
      <c r="PTL26" s="10"/>
      <c r="PTM26" s="10"/>
      <c r="PTN26" s="11"/>
      <c r="PTO26" s="11"/>
      <c r="PTP26" s="12"/>
      <c r="PTQ26" s="9"/>
      <c r="PTR26" s="10"/>
      <c r="PTS26" s="10"/>
      <c r="PTT26" s="10"/>
      <c r="PTU26" s="10"/>
      <c r="PTV26" s="11"/>
      <c r="PTW26" s="11"/>
      <c r="PTX26" s="12"/>
      <c r="PTY26" s="9"/>
      <c r="PTZ26" s="10"/>
      <c r="PUA26" s="10"/>
      <c r="PUB26" s="10"/>
      <c r="PUC26" s="10"/>
      <c r="PUD26" s="11"/>
      <c r="PUE26" s="11"/>
      <c r="PUF26" s="12"/>
      <c r="PUG26" s="9"/>
      <c r="PUH26" s="10"/>
      <c r="PUI26" s="10"/>
      <c r="PUJ26" s="10"/>
      <c r="PUK26" s="10"/>
      <c r="PUL26" s="11"/>
      <c r="PUM26" s="11"/>
      <c r="PUN26" s="12"/>
      <c r="PUO26" s="9"/>
      <c r="PUP26" s="10"/>
      <c r="PUQ26" s="10"/>
      <c r="PUR26" s="10"/>
      <c r="PUS26" s="10"/>
      <c r="PUT26" s="11"/>
      <c r="PUU26" s="11"/>
      <c r="PUV26" s="12"/>
      <c r="PUW26" s="9"/>
      <c r="PUX26" s="10"/>
      <c r="PUY26" s="10"/>
      <c r="PUZ26" s="10"/>
      <c r="PVA26" s="10"/>
      <c r="PVB26" s="11"/>
      <c r="PVC26" s="11"/>
      <c r="PVD26" s="12"/>
      <c r="PVE26" s="9"/>
      <c r="PVF26" s="10"/>
      <c r="PVG26" s="10"/>
      <c r="PVH26" s="10"/>
      <c r="PVI26" s="10"/>
      <c r="PVJ26" s="11"/>
      <c r="PVK26" s="11"/>
      <c r="PVL26" s="12"/>
      <c r="PVM26" s="9"/>
      <c r="PVN26" s="10"/>
      <c r="PVO26" s="10"/>
      <c r="PVP26" s="10"/>
      <c r="PVQ26" s="10"/>
      <c r="PVR26" s="11"/>
      <c r="PVS26" s="11"/>
      <c r="PVT26" s="12"/>
      <c r="PVU26" s="9"/>
      <c r="PVV26" s="10"/>
      <c r="PVW26" s="10"/>
      <c r="PVX26" s="10"/>
      <c r="PVY26" s="10"/>
      <c r="PVZ26" s="11"/>
      <c r="PWA26" s="11"/>
      <c r="PWB26" s="12"/>
      <c r="PWC26" s="9"/>
      <c r="PWD26" s="10"/>
      <c r="PWE26" s="10"/>
      <c r="PWF26" s="10"/>
      <c r="PWG26" s="10"/>
      <c r="PWH26" s="11"/>
      <c r="PWI26" s="11"/>
      <c r="PWJ26" s="12"/>
      <c r="PWK26" s="9"/>
      <c r="PWL26" s="10"/>
      <c r="PWM26" s="10"/>
      <c r="PWN26" s="10"/>
      <c r="PWO26" s="10"/>
      <c r="PWP26" s="11"/>
      <c r="PWQ26" s="11"/>
      <c r="PWR26" s="12"/>
      <c r="PWS26" s="9"/>
      <c r="PWT26" s="10"/>
      <c r="PWU26" s="10"/>
      <c r="PWV26" s="10"/>
      <c r="PWW26" s="10"/>
      <c r="PWX26" s="11"/>
      <c r="PWY26" s="11"/>
      <c r="PWZ26" s="12"/>
      <c r="PXA26" s="9"/>
      <c r="PXB26" s="10"/>
      <c r="PXC26" s="10"/>
      <c r="PXD26" s="10"/>
      <c r="PXE26" s="10"/>
      <c r="PXF26" s="11"/>
      <c r="PXG26" s="11"/>
      <c r="PXH26" s="12"/>
      <c r="PXI26" s="9"/>
      <c r="PXJ26" s="10"/>
      <c r="PXK26" s="10"/>
      <c r="PXL26" s="10"/>
      <c r="PXM26" s="10"/>
      <c r="PXN26" s="11"/>
      <c r="PXO26" s="11"/>
      <c r="PXP26" s="12"/>
      <c r="PXQ26" s="9"/>
      <c r="PXR26" s="10"/>
      <c r="PXS26" s="10"/>
      <c r="PXT26" s="10"/>
      <c r="PXU26" s="10"/>
      <c r="PXV26" s="11"/>
      <c r="PXW26" s="11"/>
      <c r="PXX26" s="12"/>
      <c r="PXY26" s="9"/>
      <c r="PXZ26" s="10"/>
      <c r="PYA26" s="10"/>
      <c r="PYB26" s="10"/>
      <c r="PYC26" s="10"/>
      <c r="PYD26" s="11"/>
      <c r="PYE26" s="11"/>
      <c r="PYF26" s="12"/>
      <c r="PYG26" s="9"/>
      <c r="PYH26" s="10"/>
      <c r="PYI26" s="10"/>
      <c r="PYJ26" s="10"/>
      <c r="PYK26" s="10"/>
      <c r="PYL26" s="11"/>
      <c r="PYM26" s="11"/>
      <c r="PYN26" s="12"/>
      <c r="PYO26" s="9"/>
      <c r="PYP26" s="10"/>
      <c r="PYQ26" s="10"/>
      <c r="PYR26" s="10"/>
      <c r="PYS26" s="10"/>
      <c r="PYT26" s="11"/>
      <c r="PYU26" s="11"/>
      <c r="PYV26" s="12"/>
      <c r="PYW26" s="9"/>
      <c r="PYX26" s="10"/>
      <c r="PYY26" s="10"/>
      <c r="PYZ26" s="10"/>
      <c r="PZA26" s="10"/>
      <c r="PZB26" s="11"/>
      <c r="PZC26" s="11"/>
      <c r="PZD26" s="12"/>
      <c r="PZE26" s="9"/>
      <c r="PZF26" s="10"/>
      <c r="PZG26" s="10"/>
      <c r="PZH26" s="10"/>
      <c r="PZI26" s="10"/>
      <c r="PZJ26" s="11"/>
      <c r="PZK26" s="11"/>
      <c r="PZL26" s="12"/>
      <c r="PZM26" s="9"/>
      <c r="PZN26" s="10"/>
      <c r="PZO26" s="10"/>
      <c r="PZP26" s="10"/>
      <c r="PZQ26" s="10"/>
      <c r="PZR26" s="11"/>
      <c r="PZS26" s="11"/>
      <c r="PZT26" s="12"/>
      <c r="PZU26" s="9"/>
      <c r="PZV26" s="10"/>
      <c r="PZW26" s="10"/>
      <c r="PZX26" s="10"/>
      <c r="PZY26" s="10"/>
      <c r="PZZ26" s="11"/>
      <c r="QAA26" s="11"/>
      <c r="QAB26" s="12"/>
      <c r="QAC26" s="9"/>
      <c r="QAD26" s="10"/>
      <c r="QAE26" s="10"/>
      <c r="QAF26" s="10"/>
      <c r="QAG26" s="10"/>
      <c r="QAH26" s="11"/>
      <c r="QAI26" s="11"/>
      <c r="QAJ26" s="12"/>
      <c r="QAK26" s="9"/>
      <c r="QAL26" s="10"/>
      <c r="QAM26" s="10"/>
      <c r="QAN26" s="10"/>
      <c r="QAO26" s="10"/>
      <c r="QAP26" s="11"/>
      <c r="QAQ26" s="11"/>
      <c r="QAR26" s="12"/>
      <c r="QAS26" s="9"/>
      <c r="QAT26" s="10"/>
      <c r="QAU26" s="10"/>
      <c r="QAV26" s="10"/>
      <c r="QAW26" s="10"/>
      <c r="QAX26" s="11"/>
      <c r="QAY26" s="11"/>
      <c r="QAZ26" s="12"/>
      <c r="QBA26" s="9"/>
      <c r="QBB26" s="10"/>
      <c r="QBC26" s="10"/>
      <c r="QBD26" s="10"/>
      <c r="QBE26" s="10"/>
      <c r="QBF26" s="11"/>
      <c r="QBG26" s="11"/>
      <c r="QBH26" s="12"/>
      <c r="QBI26" s="9"/>
      <c r="QBJ26" s="10"/>
      <c r="QBK26" s="10"/>
      <c r="QBL26" s="10"/>
      <c r="QBM26" s="10"/>
      <c r="QBN26" s="11"/>
      <c r="QBO26" s="11"/>
      <c r="QBP26" s="12"/>
      <c r="QBQ26" s="9"/>
      <c r="QBR26" s="10"/>
      <c r="QBS26" s="10"/>
      <c r="QBT26" s="10"/>
      <c r="QBU26" s="10"/>
      <c r="QBV26" s="11"/>
      <c r="QBW26" s="11"/>
      <c r="QBX26" s="12"/>
      <c r="QBY26" s="9"/>
      <c r="QBZ26" s="10"/>
      <c r="QCA26" s="10"/>
      <c r="QCB26" s="10"/>
      <c r="QCC26" s="10"/>
      <c r="QCD26" s="11"/>
      <c r="QCE26" s="11"/>
      <c r="QCF26" s="12"/>
      <c r="QCG26" s="9"/>
      <c r="QCH26" s="10"/>
      <c r="QCI26" s="10"/>
      <c r="QCJ26" s="10"/>
      <c r="QCK26" s="10"/>
      <c r="QCL26" s="11"/>
      <c r="QCM26" s="11"/>
      <c r="QCN26" s="12"/>
      <c r="QCO26" s="9"/>
      <c r="QCP26" s="10"/>
      <c r="QCQ26" s="10"/>
      <c r="QCR26" s="10"/>
      <c r="QCS26" s="10"/>
      <c r="QCT26" s="11"/>
      <c r="QCU26" s="11"/>
      <c r="QCV26" s="12"/>
      <c r="QCW26" s="9"/>
      <c r="QCX26" s="10"/>
      <c r="QCY26" s="10"/>
      <c r="QCZ26" s="10"/>
      <c r="QDA26" s="10"/>
      <c r="QDB26" s="11"/>
      <c r="QDC26" s="11"/>
      <c r="QDD26" s="12"/>
      <c r="QDE26" s="9"/>
      <c r="QDF26" s="10"/>
      <c r="QDG26" s="10"/>
      <c r="QDH26" s="10"/>
      <c r="QDI26" s="10"/>
      <c r="QDJ26" s="11"/>
      <c r="QDK26" s="11"/>
      <c r="QDL26" s="12"/>
      <c r="QDM26" s="9"/>
      <c r="QDN26" s="10"/>
      <c r="QDO26" s="10"/>
      <c r="QDP26" s="10"/>
      <c r="QDQ26" s="10"/>
      <c r="QDR26" s="11"/>
      <c r="QDS26" s="11"/>
      <c r="QDT26" s="12"/>
      <c r="QDU26" s="9"/>
      <c r="QDV26" s="10"/>
      <c r="QDW26" s="10"/>
      <c r="QDX26" s="10"/>
      <c r="QDY26" s="10"/>
      <c r="QDZ26" s="11"/>
      <c r="QEA26" s="11"/>
      <c r="QEB26" s="12"/>
      <c r="QEC26" s="9"/>
      <c r="QED26" s="10"/>
      <c r="QEE26" s="10"/>
      <c r="QEF26" s="10"/>
      <c r="QEG26" s="10"/>
      <c r="QEH26" s="11"/>
      <c r="QEI26" s="11"/>
      <c r="QEJ26" s="12"/>
      <c r="QEK26" s="9"/>
      <c r="QEL26" s="10"/>
      <c r="QEM26" s="10"/>
      <c r="QEN26" s="10"/>
      <c r="QEO26" s="10"/>
      <c r="QEP26" s="11"/>
      <c r="QEQ26" s="11"/>
      <c r="QER26" s="12"/>
      <c r="QES26" s="9"/>
      <c r="QET26" s="10"/>
      <c r="QEU26" s="10"/>
      <c r="QEV26" s="10"/>
      <c r="QEW26" s="10"/>
      <c r="QEX26" s="11"/>
      <c r="QEY26" s="11"/>
      <c r="QEZ26" s="12"/>
      <c r="QFA26" s="9"/>
      <c r="QFB26" s="10"/>
      <c r="QFC26" s="10"/>
      <c r="QFD26" s="10"/>
      <c r="QFE26" s="10"/>
      <c r="QFF26" s="11"/>
      <c r="QFG26" s="11"/>
      <c r="QFH26" s="12"/>
      <c r="QFI26" s="9"/>
      <c r="QFJ26" s="10"/>
      <c r="QFK26" s="10"/>
      <c r="QFL26" s="10"/>
      <c r="QFM26" s="10"/>
      <c r="QFN26" s="11"/>
      <c r="QFO26" s="11"/>
      <c r="QFP26" s="12"/>
      <c r="QFQ26" s="9"/>
      <c r="QFR26" s="10"/>
      <c r="QFS26" s="10"/>
      <c r="QFT26" s="10"/>
      <c r="QFU26" s="10"/>
      <c r="QFV26" s="11"/>
      <c r="QFW26" s="11"/>
      <c r="QFX26" s="12"/>
      <c r="QFY26" s="9"/>
      <c r="QFZ26" s="10"/>
      <c r="QGA26" s="10"/>
      <c r="QGB26" s="10"/>
      <c r="QGC26" s="10"/>
      <c r="QGD26" s="11"/>
      <c r="QGE26" s="11"/>
      <c r="QGF26" s="12"/>
      <c r="QGG26" s="9"/>
      <c r="QGH26" s="10"/>
      <c r="QGI26" s="10"/>
      <c r="QGJ26" s="10"/>
      <c r="QGK26" s="10"/>
      <c r="QGL26" s="11"/>
      <c r="QGM26" s="11"/>
      <c r="QGN26" s="12"/>
      <c r="QGO26" s="9"/>
      <c r="QGP26" s="10"/>
      <c r="QGQ26" s="10"/>
      <c r="QGR26" s="10"/>
      <c r="QGS26" s="10"/>
      <c r="QGT26" s="11"/>
      <c r="QGU26" s="11"/>
      <c r="QGV26" s="12"/>
      <c r="QGW26" s="9"/>
      <c r="QGX26" s="10"/>
      <c r="QGY26" s="10"/>
      <c r="QGZ26" s="10"/>
      <c r="QHA26" s="10"/>
      <c r="QHB26" s="11"/>
      <c r="QHC26" s="11"/>
      <c r="QHD26" s="12"/>
      <c r="QHE26" s="9"/>
      <c r="QHF26" s="10"/>
      <c r="QHG26" s="10"/>
      <c r="QHH26" s="10"/>
      <c r="QHI26" s="10"/>
      <c r="QHJ26" s="11"/>
      <c r="QHK26" s="11"/>
      <c r="QHL26" s="12"/>
      <c r="QHM26" s="9"/>
      <c r="QHN26" s="10"/>
      <c r="QHO26" s="10"/>
      <c r="QHP26" s="10"/>
      <c r="QHQ26" s="10"/>
      <c r="QHR26" s="11"/>
      <c r="QHS26" s="11"/>
      <c r="QHT26" s="12"/>
      <c r="QHU26" s="9"/>
      <c r="QHV26" s="10"/>
      <c r="QHW26" s="10"/>
      <c r="QHX26" s="10"/>
      <c r="QHY26" s="10"/>
      <c r="QHZ26" s="11"/>
      <c r="QIA26" s="11"/>
      <c r="QIB26" s="12"/>
      <c r="QIC26" s="9"/>
      <c r="QID26" s="10"/>
      <c r="QIE26" s="10"/>
      <c r="QIF26" s="10"/>
      <c r="QIG26" s="10"/>
      <c r="QIH26" s="11"/>
      <c r="QII26" s="11"/>
      <c r="QIJ26" s="12"/>
      <c r="QIK26" s="9"/>
      <c r="QIL26" s="10"/>
      <c r="QIM26" s="10"/>
      <c r="QIN26" s="10"/>
      <c r="QIO26" s="10"/>
      <c r="QIP26" s="11"/>
      <c r="QIQ26" s="11"/>
      <c r="QIR26" s="12"/>
      <c r="QIS26" s="9"/>
      <c r="QIT26" s="10"/>
      <c r="QIU26" s="10"/>
      <c r="QIV26" s="10"/>
      <c r="QIW26" s="10"/>
      <c r="QIX26" s="11"/>
      <c r="QIY26" s="11"/>
      <c r="QIZ26" s="12"/>
      <c r="QJA26" s="9"/>
      <c r="QJB26" s="10"/>
      <c r="QJC26" s="10"/>
      <c r="QJD26" s="10"/>
      <c r="QJE26" s="10"/>
      <c r="QJF26" s="11"/>
      <c r="QJG26" s="11"/>
      <c r="QJH26" s="12"/>
      <c r="QJI26" s="9"/>
      <c r="QJJ26" s="10"/>
      <c r="QJK26" s="10"/>
      <c r="QJL26" s="10"/>
      <c r="QJM26" s="10"/>
      <c r="QJN26" s="11"/>
      <c r="QJO26" s="11"/>
      <c r="QJP26" s="12"/>
      <c r="QJQ26" s="9"/>
      <c r="QJR26" s="10"/>
      <c r="QJS26" s="10"/>
      <c r="QJT26" s="10"/>
      <c r="QJU26" s="10"/>
      <c r="QJV26" s="11"/>
      <c r="QJW26" s="11"/>
      <c r="QJX26" s="12"/>
      <c r="QJY26" s="9"/>
      <c r="QJZ26" s="10"/>
      <c r="QKA26" s="10"/>
      <c r="QKB26" s="10"/>
      <c r="QKC26" s="10"/>
      <c r="QKD26" s="11"/>
      <c r="QKE26" s="11"/>
      <c r="QKF26" s="12"/>
      <c r="QKG26" s="9"/>
      <c r="QKH26" s="10"/>
      <c r="QKI26" s="10"/>
      <c r="QKJ26" s="10"/>
      <c r="QKK26" s="10"/>
      <c r="QKL26" s="11"/>
      <c r="QKM26" s="11"/>
      <c r="QKN26" s="12"/>
      <c r="QKO26" s="9"/>
      <c r="QKP26" s="10"/>
      <c r="QKQ26" s="10"/>
      <c r="QKR26" s="10"/>
      <c r="QKS26" s="10"/>
      <c r="QKT26" s="11"/>
      <c r="QKU26" s="11"/>
      <c r="QKV26" s="12"/>
      <c r="QKW26" s="9"/>
      <c r="QKX26" s="10"/>
      <c r="QKY26" s="10"/>
      <c r="QKZ26" s="10"/>
      <c r="QLA26" s="10"/>
      <c r="QLB26" s="11"/>
      <c r="QLC26" s="11"/>
      <c r="QLD26" s="12"/>
      <c r="QLE26" s="9"/>
      <c r="QLF26" s="10"/>
      <c r="QLG26" s="10"/>
      <c r="QLH26" s="10"/>
      <c r="QLI26" s="10"/>
      <c r="QLJ26" s="11"/>
      <c r="QLK26" s="11"/>
      <c r="QLL26" s="12"/>
      <c r="QLM26" s="9"/>
      <c r="QLN26" s="10"/>
      <c r="QLO26" s="10"/>
      <c r="QLP26" s="10"/>
      <c r="QLQ26" s="10"/>
      <c r="QLR26" s="11"/>
      <c r="QLS26" s="11"/>
      <c r="QLT26" s="12"/>
      <c r="QLU26" s="9"/>
      <c r="QLV26" s="10"/>
      <c r="QLW26" s="10"/>
      <c r="QLX26" s="10"/>
      <c r="QLY26" s="10"/>
      <c r="QLZ26" s="11"/>
      <c r="QMA26" s="11"/>
      <c r="QMB26" s="12"/>
      <c r="QMC26" s="9"/>
      <c r="QMD26" s="10"/>
      <c r="QME26" s="10"/>
      <c r="QMF26" s="10"/>
      <c r="QMG26" s="10"/>
      <c r="QMH26" s="11"/>
      <c r="QMI26" s="11"/>
      <c r="QMJ26" s="12"/>
      <c r="QMK26" s="9"/>
      <c r="QML26" s="10"/>
      <c r="QMM26" s="10"/>
      <c r="QMN26" s="10"/>
      <c r="QMO26" s="10"/>
      <c r="QMP26" s="11"/>
      <c r="QMQ26" s="11"/>
      <c r="QMR26" s="12"/>
      <c r="QMS26" s="9"/>
      <c r="QMT26" s="10"/>
      <c r="QMU26" s="10"/>
      <c r="QMV26" s="10"/>
      <c r="QMW26" s="10"/>
      <c r="QMX26" s="11"/>
      <c r="QMY26" s="11"/>
      <c r="QMZ26" s="12"/>
      <c r="QNA26" s="9"/>
      <c r="QNB26" s="10"/>
      <c r="QNC26" s="10"/>
      <c r="QND26" s="10"/>
      <c r="QNE26" s="10"/>
      <c r="QNF26" s="11"/>
      <c r="QNG26" s="11"/>
      <c r="QNH26" s="12"/>
      <c r="QNI26" s="9"/>
      <c r="QNJ26" s="10"/>
      <c r="QNK26" s="10"/>
      <c r="QNL26" s="10"/>
      <c r="QNM26" s="10"/>
      <c r="QNN26" s="11"/>
      <c r="QNO26" s="11"/>
      <c r="QNP26" s="12"/>
      <c r="QNQ26" s="9"/>
      <c r="QNR26" s="10"/>
      <c r="QNS26" s="10"/>
      <c r="QNT26" s="10"/>
      <c r="QNU26" s="10"/>
      <c r="QNV26" s="11"/>
      <c r="QNW26" s="11"/>
      <c r="QNX26" s="12"/>
      <c r="QNY26" s="9"/>
      <c r="QNZ26" s="10"/>
      <c r="QOA26" s="10"/>
      <c r="QOB26" s="10"/>
      <c r="QOC26" s="10"/>
      <c r="QOD26" s="11"/>
      <c r="QOE26" s="11"/>
      <c r="QOF26" s="12"/>
      <c r="QOG26" s="9"/>
      <c r="QOH26" s="10"/>
      <c r="QOI26" s="10"/>
      <c r="QOJ26" s="10"/>
      <c r="QOK26" s="10"/>
      <c r="QOL26" s="11"/>
      <c r="QOM26" s="11"/>
      <c r="QON26" s="12"/>
      <c r="QOO26" s="9"/>
      <c r="QOP26" s="10"/>
      <c r="QOQ26" s="10"/>
      <c r="QOR26" s="10"/>
      <c r="QOS26" s="10"/>
      <c r="QOT26" s="11"/>
      <c r="QOU26" s="11"/>
      <c r="QOV26" s="12"/>
      <c r="QOW26" s="9"/>
      <c r="QOX26" s="10"/>
      <c r="QOY26" s="10"/>
      <c r="QOZ26" s="10"/>
      <c r="QPA26" s="10"/>
      <c r="QPB26" s="11"/>
      <c r="QPC26" s="11"/>
      <c r="QPD26" s="12"/>
      <c r="QPE26" s="9"/>
      <c r="QPF26" s="10"/>
      <c r="QPG26" s="10"/>
      <c r="QPH26" s="10"/>
      <c r="QPI26" s="10"/>
      <c r="QPJ26" s="11"/>
      <c r="QPK26" s="11"/>
      <c r="QPL26" s="12"/>
      <c r="QPM26" s="9"/>
      <c r="QPN26" s="10"/>
      <c r="QPO26" s="10"/>
      <c r="QPP26" s="10"/>
      <c r="QPQ26" s="10"/>
      <c r="QPR26" s="11"/>
      <c r="QPS26" s="11"/>
      <c r="QPT26" s="12"/>
      <c r="QPU26" s="9"/>
      <c r="QPV26" s="10"/>
      <c r="QPW26" s="10"/>
      <c r="QPX26" s="10"/>
      <c r="QPY26" s="10"/>
      <c r="QPZ26" s="11"/>
      <c r="QQA26" s="11"/>
      <c r="QQB26" s="12"/>
      <c r="QQC26" s="9"/>
      <c r="QQD26" s="10"/>
      <c r="QQE26" s="10"/>
      <c r="QQF26" s="10"/>
      <c r="QQG26" s="10"/>
      <c r="QQH26" s="11"/>
      <c r="QQI26" s="11"/>
      <c r="QQJ26" s="12"/>
      <c r="QQK26" s="9"/>
      <c r="QQL26" s="10"/>
      <c r="QQM26" s="10"/>
      <c r="QQN26" s="10"/>
      <c r="QQO26" s="10"/>
      <c r="QQP26" s="11"/>
      <c r="QQQ26" s="11"/>
      <c r="QQR26" s="12"/>
      <c r="QQS26" s="9"/>
      <c r="QQT26" s="10"/>
      <c r="QQU26" s="10"/>
      <c r="QQV26" s="10"/>
      <c r="QQW26" s="10"/>
      <c r="QQX26" s="11"/>
      <c r="QQY26" s="11"/>
      <c r="QQZ26" s="12"/>
      <c r="QRA26" s="9"/>
      <c r="QRB26" s="10"/>
      <c r="QRC26" s="10"/>
      <c r="QRD26" s="10"/>
      <c r="QRE26" s="10"/>
      <c r="QRF26" s="11"/>
      <c r="QRG26" s="11"/>
      <c r="QRH26" s="12"/>
      <c r="QRI26" s="9"/>
      <c r="QRJ26" s="10"/>
      <c r="QRK26" s="10"/>
      <c r="QRL26" s="10"/>
      <c r="QRM26" s="10"/>
      <c r="QRN26" s="11"/>
      <c r="QRO26" s="11"/>
      <c r="QRP26" s="12"/>
      <c r="QRQ26" s="9"/>
      <c r="QRR26" s="10"/>
      <c r="QRS26" s="10"/>
      <c r="QRT26" s="10"/>
      <c r="QRU26" s="10"/>
      <c r="QRV26" s="11"/>
      <c r="QRW26" s="11"/>
      <c r="QRX26" s="12"/>
      <c r="QRY26" s="9"/>
      <c r="QRZ26" s="10"/>
      <c r="QSA26" s="10"/>
      <c r="QSB26" s="10"/>
      <c r="QSC26" s="10"/>
      <c r="QSD26" s="11"/>
      <c r="QSE26" s="11"/>
      <c r="QSF26" s="12"/>
      <c r="QSG26" s="9"/>
      <c r="QSH26" s="10"/>
      <c r="QSI26" s="10"/>
      <c r="QSJ26" s="10"/>
      <c r="QSK26" s="10"/>
      <c r="QSL26" s="11"/>
      <c r="QSM26" s="11"/>
      <c r="QSN26" s="12"/>
      <c r="QSO26" s="9"/>
      <c r="QSP26" s="10"/>
      <c r="QSQ26" s="10"/>
      <c r="QSR26" s="10"/>
      <c r="QSS26" s="10"/>
      <c r="QST26" s="11"/>
      <c r="QSU26" s="11"/>
      <c r="QSV26" s="12"/>
      <c r="QSW26" s="9"/>
      <c r="QSX26" s="10"/>
      <c r="QSY26" s="10"/>
      <c r="QSZ26" s="10"/>
      <c r="QTA26" s="10"/>
      <c r="QTB26" s="11"/>
      <c r="QTC26" s="11"/>
      <c r="QTD26" s="12"/>
      <c r="QTE26" s="9"/>
      <c r="QTF26" s="10"/>
      <c r="QTG26" s="10"/>
      <c r="QTH26" s="10"/>
      <c r="QTI26" s="10"/>
      <c r="QTJ26" s="11"/>
      <c r="QTK26" s="11"/>
      <c r="QTL26" s="12"/>
      <c r="QTM26" s="9"/>
      <c r="QTN26" s="10"/>
      <c r="QTO26" s="10"/>
      <c r="QTP26" s="10"/>
      <c r="QTQ26" s="10"/>
      <c r="QTR26" s="11"/>
      <c r="QTS26" s="11"/>
      <c r="QTT26" s="12"/>
      <c r="QTU26" s="9"/>
      <c r="QTV26" s="10"/>
      <c r="QTW26" s="10"/>
      <c r="QTX26" s="10"/>
      <c r="QTY26" s="10"/>
      <c r="QTZ26" s="11"/>
      <c r="QUA26" s="11"/>
      <c r="QUB26" s="12"/>
      <c r="QUC26" s="9"/>
      <c r="QUD26" s="10"/>
      <c r="QUE26" s="10"/>
      <c r="QUF26" s="10"/>
      <c r="QUG26" s="10"/>
      <c r="QUH26" s="11"/>
      <c r="QUI26" s="11"/>
      <c r="QUJ26" s="12"/>
      <c r="QUK26" s="9"/>
      <c r="QUL26" s="10"/>
      <c r="QUM26" s="10"/>
      <c r="QUN26" s="10"/>
      <c r="QUO26" s="10"/>
      <c r="QUP26" s="11"/>
      <c r="QUQ26" s="11"/>
      <c r="QUR26" s="12"/>
      <c r="QUS26" s="9"/>
      <c r="QUT26" s="10"/>
      <c r="QUU26" s="10"/>
      <c r="QUV26" s="10"/>
      <c r="QUW26" s="10"/>
      <c r="QUX26" s="11"/>
      <c r="QUY26" s="11"/>
      <c r="QUZ26" s="12"/>
      <c r="QVA26" s="9"/>
      <c r="QVB26" s="10"/>
      <c r="QVC26" s="10"/>
      <c r="QVD26" s="10"/>
      <c r="QVE26" s="10"/>
      <c r="QVF26" s="11"/>
      <c r="QVG26" s="11"/>
      <c r="QVH26" s="12"/>
      <c r="QVI26" s="9"/>
      <c r="QVJ26" s="10"/>
      <c r="QVK26" s="10"/>
      <c r="QVL26" s="10"/>
      <c r="QVM26" s="10"/>
      <c r="QVN26" s="11"/>
      <c r="QVO26" s="11"/>
      <c r="QVP26" s="12"/>
      <c r="QVQ26" s="9"/>
      <c r="QVR26" s="10"/>
      <c r="QVS26" s="10"/>
      <c r="QVT26" s="10"/>
      <c r="QVU26" s="10"/>
      <c r="QVV26" s="11"/>
      <c r="QVW26" s="11"/>
      <c r="QVX26" s="12"/>
      <c r="QVY26" s="9"/>
      <c r="QVZ26" s="10"/>
      <c r="QWA26" s="10"/>
      <c r="QWB26" s="10"/>
      <c r="QWC26" s="10"/>
      <c r="QWD26" s="11"/>
      <c r="QWE26" s="11"/>
      <c r="QWF26" s="12"/>
      <c r="QWG26" s="9"/>
      <c r="QWH26" s="10"/>
      <c r="QWI26" s="10"/>
      <c r="QWJ26" s="10"/>
      <c r="QWK26" s="10"/>
      <c r="QWL26" s="11"/>
      <c r="QWM26" s="11"/>
      <c r="QWN26" s="12"/>
      <c r="QWO26" s="9"/>
      <c r="QWP26" s="10"/>
      <c r="QWQ26" s="10"/>
      <c r="QWR26" s="10"/>
      <c r="QWS26" s="10"/>
      <c r="QWT26" s="11"/>
      <c r="QWU26" s="11"/>
      <c r="QWV26" s="12"/>
      <c r="QWW26" s="9"/>
      <c r="QWX26" s="10"/>
      <c r="QWY26" s="10"/>
      <c r="QWZ26" s="10"/>
      <c r="QXA26" s="10"/>
      <c r="QXB26" s="11"/>
      <c r="QXC26" s="11"/>
      <c r="QXD26" s="12"/>
      <c r="QXE26" s="9"/>
      <c r="QXF26" s="10"/>
      <c r="QXG26" s="10"/>
      <c r="QXH26" s="10"/>
      <c r="QXI26" s="10"/>
      <c r="QXJ26" s="11"/>
      <c r="QXK26" s="11"/>
      <c r="QXL26" s="12"/>
      <c r="QXM26" s="9"/>
      <c r="QXN26" s="10"/>
      <c r="QXO26" s="10"/>
      <c r="QXP26" s="10"/>
      <c r="QXQ26" s="10"/>
      <c r="QXR26" s="11"/>
      <c r="QXS26" s="11"/>
      <c r="QXT26" s="12"/>
      <c r="QXU26" s="9"/>
      <c r="QXV26" s="10"/>
      <c r="QXW26" s="10"/>
      <c r="QXX26" s="10"/>
      <c r="QXY26" s="10"/>
      <c r="QXZ26" s="11"/>
      <c r="QYA26" s="11"/>
      <c r="QYB26" s="12"/>
      <c r="QYC26" s="9"/>
      <c r="QYD26" s="10"/>
      <c r="QYE26" s="10"/>
      <c r="QYF26" s="10"/>
      <c r="QYG26" s="10"/>
      <c r="QYH26" s="11"/>
      <c r="QYI26" s="11"/>
      <c r="QYJ26" s="12"/>
      <c r="QYK26" s="9"/>
      <c r="QYL26" s="10"/>
      <c r="QYM26" s="10"/>
      <c r="QYN26" s="10"/>
      <c r="QYO26" s="10"/>
      <c r="QYP26" s="11"/>
      <c r="QYQ26" s="11"/>
      <c r="QYR26" s="12"/>
      <c r="QYS26" s="9"/>
      <c r="QYT26" s="10"/>
      <c r="QYU26" s="10"/>
      <c r="QYV26" s="10"/>
      <c r="QYW26" s="10"/>
      <c r="QYX26" s="11"/>
      <c r="QYY26" s="11"/>
      <c r="QYZ26" s="12"/>
      <c r="QZA26" s="9"/>
      <c r="QZB26" s="10"/>
      <c r="QZC26" s="10"/>
      <c r="QZD26" s="10"/>
      <c r="QZE26" s="10"/>
      <c r="QZF26" s="11"/>
      <c r="QZG26" s="11"/>
      <c r="QZH26" s="12"/>
      <c r="QZI26" s="9"/>
      <c r="QZJ26" s="10"/>
      <c r="QZK26" s="10"/>
      <c r="QZL26" s="10"/>
      <c r="QZM26" s="10"/>
      <c r="QZN26" s="11"/>
      <c r="QZO26" s="11"/>
      <c r="QZP26" s="12"/>
      <c r="QZQ26" s="9"/>
      <c r="QZR26" s="10"/>
      <c r="QZS26" s="10"/>
      <c r="QZT26" s="10"/>
      <c r="QZU26" s="10"/>
      <c r="QZV26" s="11"/>
      <c r="QZW26" s="11"/>
      <c r="QZX26" s="12"/>
      <c r="QZY26" s="9"/>
      <c r="QZZ26" s="10"/>
      <c r="RAA26" s="10"/>
      <c r="RAB26" s="10"/>
      <c r="RAC26" s="10"/>
      <c r="RAD26" s="11"/>
      <c r="RAE26" s="11"/>
      <c r="RAF26" s="12"/>
      <c r="RAG26" s="9"/>
      <c r="RAH26" s="10"/>
      <c r="RAI26" s="10"/>
      <c r="RAJ26" s="10"/>
      <c r="RAK26" s="10"/>
      <c r="RAL26" s="11"/>
      <c r="RAM26" s="11"/>
      <c r="RAN26" s="12"/>
      <c r="RAO26" s="9"/>
      <c r="RAP26" s="10"/>
      <c r="RAQ26" s="10"/>
      <c r="RAR26" s="10"/>
      <c r="RAS26" s="10"/>
      <c r="RAT26" s="11"/>
      <c r="RAU26" s="11"/>
      <c r="RAV26" s="12"/>
      <c r="RAW26" s="9"/>
      <c r="RAX26" s="10"/>
      <c r="RAY26" s="10"/>
      <c r="RAZ26" s="10"/>
      <c r="RBA26" s="10"/>
      <c r="RBB26" s="11"/>
      <c r="RBC26" s="11"/>
      <c r="RBD26" s="12"/>
      <c r="RBE26" s="9"/>
      <c r="RBF26" s="10"/>
      <c r="RBG26" s="10"/>
      <c r="RBH26" s="10"/>
      <c r="RBI26" s="10"/>
      <c r="RBJ26" s="11"/>
      <c r="RBK26" s="11"/>
      <c r="RBL26" s="12"/>
      <c r="RBM26" s="9"/>
      <c r="RBN26" s="10"/>
      <c r="RBO26" s="10"/>
      <c r="RBP26" s="10"/>
      <c r="RBQ26" s="10"/>
      <c r="RBR26" s="11"/>
      <c r="RBS26" s="11"/>
      <c r="RBT26" s="12"/>
      <c r="RBU26" s="9"/>
      <c r="RBV26" s="10"/>
      <c r="RBW26" s="10"/>
      <c r="RBX26" s="10"/>
      <c r="RBY26" s="10"/>
      <c r="RBZ26" s="11"/>
      <c r="RCA26" s="11"/>
      <c r="RCB26" s="12"/>
      <c r="RCC26" s="9"/>
      <c r="RCD26" s="10"/>
      <c r="RCE26" s="10"/>
      <c r="RCF26" s="10"/>
      <c r="RCG26" s="10"/>
      <c r="RCH26" s="11"/>
      <c r="RCI26" s="11"/>
      <c r="RCJ26" s="12"/>
      <c r="RCK26" s="9"/>
      <c r="RCL26" s="10"/>
      <c r="RCM26" s="10"/>
      <c r="RCN26" s="10"/>
      <c r="RCO26" s="10"/>
      <c r="RCP26" s="11"/>
      <c r="RCQ26" s="11"/>
      <c r="RCR26" s="12"/>
      <c r="RCS26" s="9"/>
      <c r="RCT26" s="10"/>
      <c r="RCU26" s="10"/>
      <c r="RCV26" s="10"/>
      <c r="RCW26" s="10"/>
      <c r="RCX26" s="11"/>
      <c r="RCY26" s="11"/>
      <c r="RCZ26" s="12"/>
      <c r="RDA26" s="9"/>
      <c r="RDB26" s="10"/>
      <c r="RDC26" s="10"/>
      <c r="RDD26" s="10"/>
      <c r="RDE26" s="10"/>
      <c r="RDF26" s="11"/>
      <c r="RDG26" s="11"/>
      <c r="RDH26" s="12"/>
      <c r="RDI26" s="9"/>
      <c r="RDJ26" s="10"/>
      <c r="RDK26" s="10"/>
      <c r="RDL26" s="10"/>
      <c r="RDM26" s="10"/>
      <c r="RDN26" s="11"/>
      <c r="RDO26" s="11"/>
      <c r="RDP26" s="12"/>
      <c r="RDQ26" s="9"/>
      <c r="RDR26" s="10"/>
      <c r="RDS26" s="10"/>
      <c r="RDT26" s="10"/>
      <c r="RDU26" s="10"/>
      <c r="RDV26" s="11"/>
      <c r="RDW26" s="11"/>
      <c r="RDX26" s="12"/>
      <c r="RDY26" s="9"/>
      <c r="RDZ26" s="10"/>
      <c r="REA26" s="10"/>
      <c r="REB26" s="10"/>
      <c r="REC26" s="10"/>
      <c r="RED26" s="11"/>
      <c r="REE26" s="11"/>
      <c r="REF26" s="12"/>
      <c r="REG26" s="9"/>
      <c r="REH26" s="10"/>
      <c r="REI26" s="10"/>
      <c r="REJ26" s="10"/>
      <c r="REK26" s="10"/>
      <c r="REL26" s="11"/>
      <c r="REM26" s="11"/>
      <c r="REN26" s="12"/>
      <c r="REO26" s="9"/>
      <c r="REP26" s="10"/>
      <c r="REQ26" s="10"/>
      <c r="RER26" s="10"/>
      <c r="RES26" s="10"/>
      <c r="RET26" s="11"/>
      <c r="REU26" s="11"/>
      <c r="REV26" s="12"/>
      <c r="REW26" s="9"/>
      <c r="REX26" s="10"/>
      <c r="REY26" s="10"/>
      <c r="REZ26" s="10"/>
      <c r="RFA26" s="10"/>
      <c r="RFB26" s="11"/>
      <c r="RFC26" s="11"/>
      <c r="RFD26" s="12"/>
      <c r="RFE26" s="9"/>
      <c r="RFF26" s="10"/>
      <c r="RFG26" s="10"/>
      <c r="RFH26" s="10"/>
      <c r="RFI26" s="10"/>
      <c r="RFJ26" s="11"/>
      <c r="RFK26" s="11"/>
      <c r="RFL26" s="12"/>
      <c r="RFM26" s="9"/>
      <c r="RFN26" s="10"/>
      <c r="RFO26" s="10"/>
      <c r="RFP26" s="10"/>
      <c r="RFQ26" s="10"/>
      <c r="RFR26" s="11"/>
      <c r="RFS26" s="11"/>
      <c r="RFT26" s="12"/>
      <c r="RFU26" s="9"/>
      <c r="RFV26" s="10"/>
      <c r="RFW26" s="10"/>
      <c r="RFX26" s="10"/>
      <c r="RFY26" s="10"/>
      <c r="RFZ26" s="11"/>
      <c r="RGA26" s="11"/>
      <c r="RGB26" s="12"/>
      <c r="RGC26" s="9"/>
      <c r="RGD26" s="10"/>
      <c r="RGE26" s="10"/>
      <c r="RGF26" s="10"/>
      <c r="RGG26" s="10"/>
      <c r="RGH26" s="11"/>
      <c r="RGI26" s="11"/>
      <c r="RGJ26" s="12"/>
      <c r="RGK26" s="9"/>
      <c r="RGL26" s="10"/>
      <c r="RGM26" s="10"/>
      <c r="RGN26" s="10"/>
      <c r="RGO26" s="10"/>
      <c r="RGP26" s="11"/>
      <c r="RGQ26" s="11"/>
      <c r="RGR26" s="12"/>
      <c r="RGS26" s="9"/>
      <c r="RGT26" s="10"/>
      <c r="RGU26" s="10"/>
      <c r="RGV26" s="10"/>
      <c r="RGW26" s="10"/>
      <c r="RGX26" s="11"/>
      <c r="RGY26" s="11"/>
      <c r="RGZ26" s="12"/>
      <c r="RHA26" s="9"/>
      <c r="RHB26" s="10"/>
      <c r="RHC26" s="10"/>
      <c r="RHD26" s="10"/>
      <c r="RHE26" s="10"/>
      <c r="RHF26" s="11"/>
      <c r="RHG26" s="11"/>
      <c r="RHH26" s="12"/>
      <c r="RHI26" s="9"/>
      <c r="RHJ26" s="10"/>
      <c r="RHK26" s="10"/>
      <c r="RHL26" s="10"/>
      <c r="RHM26" s="10"/>
      <c r="RHN26" s="11"/>
      <c r="RHO26" s="11"/>
      <c r="RHP26" s="12"/>
      <c r="RHQ26" s="9"/>
      <c r="RHR26" s="10"/>
      <c r="RHS26" s="10"/>
      <c r="RHT26" s="10"/>
      <c r="RHU26" s="10"/>
      <c r="RHV26" s="11"/>
      <c r="RHW26" s="11"/>
      <c r="RHX26" s="12"/>
      <c r="RHY26" s="9"/>
      <c r="RHZ26" s="10"/>
      <c r="RIA26" s="10"/>
      <c r="RIB26" s="10"/>
      <c r="RIC26" s="10"/>
      <c r="RID26" s="11"/>
      <c r="RIE26" s="11"/>
      <c r="RIF26" s="12"/>
      <c r="RIG26" s="9"/>
      <c r="RIH26" s="10"/>
      <c r="RII26" s="10"/>
      <c r="RIJ26" s="10"/>
      <c r="RIK26" s="10"/>
      <c r="RIL26" s="11"/>
      <c r="RIM26" s="11"/>
      <c r="RIN26" s="12"/>
      <c r="RIO26" s="9"/>
      <c r="RIP26" s="10"/>
      <c r="RIQ26" s="10"/>
      <c r="RIR26" s="10"/>
      <c r="RIS26" s="10"/>
      <c r="RIT26" s="11"/>
      <c r="RIU26" s="11"/>
      <c r="RIV26" s="12"/>
      <c r="RIW26" s="9"/>
      <c r="RIX26" s="10"/>
      <c r="RIY26" s="10"/>
      <c r="RIZ26" s="10"/>
      <c r="RJA26" s="10"/>
      <c r="RJB26" s="11"/>
      <c r="RJC26" s="11"/>
      <c r="RJD26" s="12"/>
      <c r="RJE26" s="9"/>
      <c r="RJF26" s="10"/>
      <c r="RJG26" s="10"/>
      <c r="RJH26" s="10"/>
      <c r="RJI26" s="10"/>
      <c r="RJJ26" s="11"/>
      <c r="RJK26" s="11"/>
      <c r="RJL26" s="12"/>
      <c r="RJM26" s="9"/>
      <c r="RJN26" s="10"/>
      <c r="RJO26" s="10"/>
      <c r="RJP26" s="10"/>
      <c r="RJQ26" s="10"/>
      <c r="RJR26" s="11"/>
      <c r="RJS26" s="11"/>
      <c r="RJT26" s="12"/>
      <c r="RJU26" s="9"/>
      <c r="RJV26" s="10"/>
      <c r="RJW26" s="10"/>
      <c r="RJX26" s="10"/>
      <c r="RJY26" s="10"/>
      <c r="RJZ26" s="11"/>
      <c r="RKA26" s="11"/>
      <c r="RKB26" s="12"/>
      <c r="RKC26" s="9"/>
      <c r="RKD26" s="10"/>
      <c r="RKE26" s="10"/>
      <c r="RKF26" s="10"/>
      <c r="RKG26" s="10"/>
      <c r="RKH26" s="11"/>
      <c r="RKI26" s="11"/>
      <c r="RKJ26" s="12"/>
      <c r="RKK26" s="9"/>
      <c r="RKL26" s="10"/>
      <c r="RKM26" s="10"/>
      <c r="RKN26" s="10"/>
      <c r="RKO26" s="10"/>
      <c r="RKP26" s="11"/>
      <c r="RKQ26" s="11"/>
      <c r="RKR26" s="12"/>
      <c r="RKS26" s="9"/>
      <c r="RKT26" s="10"/>
      <c r="RKU26" s="10"/>
      <c r="RKV26" s="10"/>
      <c r="RKW26" s="10"/>
      <c r="RKX26" s="11"/>
      <c r="RKY26" s="11"/>
      <c r="RKZ26" s="12"/>
      <c r="RLA26" s="9"/>
      <c r="RLB26" s="10"/>
      <c r="RLC26" s="10"/>
      <c r="RLD26" s="10"/>
      <c r="RLE26" s="10"/>
      <c r="RLF26" s="11"/>
      <c r="RLG26" s="11"/>
      <c r="RLH26" s="12"/>
      <c r="RLI26" s="9"/>
      <c r="RLJ26" s="10"/>
      <c r="RLK26" s="10"/>
      <c r="RLL26" s="10"/>
      <c r="RLM26" s="10"/>
      <c r="RLN26" s="11"/>
      <c r="RLO26" s="11"/>
      <c r="RLP26" s="12"/>
      <c r="RLQ26" s="9"/>
      <c r="RLR26" s="10"/>
      <c r="RLS26" s="10"/>
      <c r="RLT26" s="10"/>
      <c r="RLU26" s="10"/>
      <c r="RLV26" s="11"/>
      <c r="RLW26" s="11"/>
      <c r="RLX26" s="12"/>
      <c r="RLY26" s="9"/>
      <c r="RLZ26" s="10"/>
      <c r="RMA26" s="10"/>
      <c r="RMB26" s="10"/>
      <c r="RMC26" s="10"/>
      <c r="RMD26" s="11"/>
      <c r="RME26" s="11"/>
      <c r="RMF26" s="12"/>
      <c r="RMG26" s="9"/>
      <c r="RMH26" s="10"/>
      <c r="RMI26" s="10"/>
      <c r="RMJ26" s="10"/>
      <c r="RMK26" s="10"/>
      <c r="RML26" s="11"/>
      <c r="RMM26" s="11"/>
      <c r="RMN26" s="12"/>
      <c r="RMO26" s="9"/>
      <c r="RMP26" s="10"/>
      <c r="RMQ26" s="10"/>
      <c r="RMR26" s="10"/>
      <c r="RMS26" s="10"/>
      <c r="RMT26" s="11"/>
      <c r="RMU26" s="11"/>
      <c r="RMV26" s="12"/>
      <c r="RMW26" s="9"/>
      <c r="RMX26" s="10"/>
      <c r="RMY26" s="10"/>
      <c r="RMZ26" s="10"/>
      <c r="RNA26" s="10"/>
      <c r="RNB26" s="11"/>
      <c r="RNC26" s="11"/>
      <c r="RND26" s="12"/>
      <c r="RNE26" s="9"/>
      <c r="RNF26" s="10"/>
      <c r="RNG26" s="10"/>
      <c r="RNH26" s="10"/>
      <c r="RNI26" s="10"/>
      <c r="RNJ26" s="11"/>
      <c r="RNK26" s="11"/>
      <c r="RNL26" s="12"/>
      <c r="RNM26" s="9"/>
      <c r="RNN26" s="10"/>
      <c r="RNO26" s="10"/>
      <c r="RNP26" s="10"/>
      <c r="RNQ26" s="10"/>
      <c r="RNR26" s="11"/>
      <c r="RNS26" s="11"/>
      <c r="RNT26" s="12"/>
      <c r="RNU26" s="9"/>
      <c r="RNV26" s="10"/>
      <c r="RNW26" s="10"/>
      <c r="RNX26" s="10"/>
      <c r="RNY26" s="10"/>
      <c r="RNZ26" s="11"/>
      <c r="ROA26" s="11"/>
      <c r="ROB26" s="12"/>
      <c r="ROC26" s="9"/>
      <c r="ROD26" s="10"/>
      <c r="ROE26" s="10"/>
      <c r="ROF26" s="10"/>
      <c r="ROG26" s="10"/>
      <c r="ROH26" s="11"/>
      <c r="ROI26" s="11"/>
      <c r="ROJ26" s="12"/>
      <c r="ROK26" s="9"/>
      <c r="ROL26" s="10"/>
      <c r="ROM26" s="10"/>
      <c r="RON26" s="10"/>
      <c r="ROO26" s="10"/>
      <c r="ROP26" s="11"/>
      <c r="ROQ26" s="11"/>
      <c r="ROR26" s="12"/>
      <c r="ROS26" s="9"/>
      <c r="ROT26" s="10"/>
      <c r="ROU26" s="10"/>
      <c r="ROV26" s="10"/>
      <c r="ROW26" s="10"/>
      <c r="ROX26" s="11"/>
      <c r="ROY26" s="11"/>
      <c r="ROZ26" s="12"/>
      <c r="RPA26" s="9"/>
      <c r="RPB26" s="10"/>
      <c r="RPC26" s="10"/>
      <c r="RPD26" s="10"/>
      <c r="RPE26" s="10"/>
      <c r="RPF26" s="11"/>
      <c r="RPG26" s="11"/>
      <c r="RPH26" s="12"/>
      <c r="RPI26" s="9"/>
      <c r="RPJ26" s="10"/>
      <c r="RPK26" s="10"/>
      <c r="RPL26" s="10"/>
      <c r="RPM26" s="10"/>
      <c r="RPN26" s="11"/>
      <c r="RPO26" s="11"/>
      <c r="RPP26" s="12"/>
      <c r="RPQ26" s="9"/>
      <c r="RPR26" s="10"/>
      <c r="RPS26" s="10"/>
      <c r="RPT26" s="10"/>
      <c r="RPU26" s="10"/>
      <c r="RPV26" s="11"/>
      <c r="RPW26" s="11"/>
      <c r="RPX26" s="12"/>
      <c r="RPY26" s="9"/>
      <c r="RPZ26" s="10"/>
      <c r="RQA26" s="10"/>
      <c r="RQB26" s="10"/>
      <c r="RQC26" s="10"/>
      <c r="RQD26" s="11"/>
      <c r="RQE26" s="11"/>
      <c r="RQF26" s="12"/>
      <c r="RQG26" s="9"/>
      <c r="RQH26" s="10"/>
      <c r="RQI26" s="10"/>
      <c r="RQJ26" s="10"/>
      <c r="RQK26" s="10"/>
      <c r="RQL26" s="11"/>
      <c r="RQM26" s="11"/>
      <c r="RQN26" s="12"/>
      <c r="RQO26" s="9"/>
      <c r="RQP26" s="10"/>
      <c r="RQQ26" s="10"/>
      <c r="RQR26" s="10"/>
      <c r="RQS26" s="10"/>
      <c r="RQT26" s="11"/>
      <c r="RQU26" s="11"/>
      <c r="RQV26" s="12"/>
      <c r="RQW26" s="9"/>
      <c r="RQX26" s="10"/>
      <c r="RQY26" s="10"/>
      <c r="RQZ26" s="10"/>
      <c r="RRA26" s="10"/>
      <c r="RRB26" s="11"/>
      <c r="RRC26" s="11"/>
      <c r="RRD26" s="12"/>
      <c r="RRE26" s="9"/>
      <c r="RRF26" s="10"/>
      <c r="RRG26" s="10"/>
      <c r="RRH26" s="10"/>
      <c r="RRI26" s="10"/>
      <c r="RRJ26" s="11"/>
      <c r="RRK26" s="11"/>
      <c r="RRL26" s="12"/>
      <c r="RRM26" s="9"/>
      <c r="RRN26" s="10"/>
      <c r="RRO26" s="10"/>
      <c r="RRP26" s="10"/>
      <c r="RRQ26" s="10"/>
      <c r="RRR26" s="11"/>
      <c r="RRS26" s="11"/>
      <c r="RRT26" s="12"/>
      <c r="RRU26" s="9"/>
      <c r="RRV26" s="10"/>
      <c r="RRW26" s="10"/>
      <c r="RRX26" s="10"/>
      <c r="RRY26" s="10"/>
      <c r="RRZ26" s="11"/>
      <c r="RSA26" s="11"/>
      <c r="RSB26" s="12"/>
      <c r="RSC26" s="9"/>
      <c r="RSD26" s="10"/>
      <c r="RSE26" s="10"/>
      <c r="RSF26" s="10"/>
      <c r="RSG26" s="10"/>
      <c r="RSH26" s="11"/>
      <c r="RSI26" s="11"/>
      <c r="RSJ26" s="12"/>
      <c r="RSK26" s="9"/>
      <c r="RSL26" s="10"/>
      <c r="RSM26" s="10"/>
      <c r="RSN26" s="10"/>
      <c r="RSO26" s="10"/>
      <c r="RSP26" s="11"/>
      <c r="RSQ26" s="11"/>
      <c r="RSR26" s="12"/>
      <c r="RSS26" s="9"/>
      <c r="RST26" s="10"/>
      <c r="RSU26" s="10"/>
      <c r="RSV26" s="10"/>
      <c r="RSW26" s="10"/>
      <c r="RSX26" s="11"/>
      <c r="RSY26" s="11"/>
      <c r="RSZ26" s="12"/>
      <c r="RTA26" s="9"/>
      <c r="RTB26" s="10"/>
      <c r="RTC26" s="10"/>
      <c r="RTD26" s="10"/>
      <c r="RTE26" s="10"/>
      <c r="RTF26" s="11"/>
      <c r="RTG26" s="11"/>
      <c r="RTH26" s="12"/>
      <c r="RTI26" s="9"/>
      <c r="RTJ26" s="10"/>
      <c r="RTK26" s="10"/>
      <c r="RTL26" s="10"/>
      <c r="RTM26" s="10"/>
      <c r="RTN26" s="11"/>
      <c r="RTO26" s="11"/>
      <c r="RTP26" s="12"/>
      <c r="RTQ26" s="9"/>
      <c r="RTR26" s="10"/>
      <c r="RTS26" s="10"/>
      <c r="RTT26" s="10"/>
      <c r="RTU26" s="10"/>
      <c r="RTV26" s="11"/>
      <c r="RTW26" s="11"/>
      <c r="RTX26" s="12"/>
      <c r="RTY26" s="9"/>
      <c r="RTZ26" s="10"/>
      <c r="RUA26" s="10"/>
      <c r="RUB26" s="10"/>
      <c r="RUC26" s="10"/>
      <c r="RUD26" s="11"/>
      <c r="RUE26" s="11"/>
      <c r="RUF26" s="12"/>
      <c r="RUG26" s="9"/>
      <c r="RUH26" s="10"/>
      <c r="RUI26" s="10"/>
      <c r="RUJ26" s="10"/>
      <c r="RUK26" s="10"/>
      <c r="RUL26" s="11"/>
      <c r="RUM26" s="11"/>
      <c r="RUN26" s="12"/>
      <c r="RUO26" s="9"/>
      <c r="RUP26" s="10"/>
      <c r="RUQ26" s="10"/>
      <c r="RUR26" s="10"/>
      <c r="RUS26" s="10"/>
      <c r="RUT26" s="11"/>
      <c r="RUU26" s="11"/>
      <c r="RUV26" s="12"/>
      <c r="RUW26" s="9"/>
      <c r="RUX26" s="10"/>
      <c r="RUY26" s="10"/>
      <c r="RUZ26" s="10"/>
      <c r="RVA26" s="10"/>
      <c r="RVB26" s="11"/>
      <c r="RVC26" s="11"/>
      <c r="RVD26" s="12"/>
      <c r="RVE26" s="9"/>
      <c r="RVF26" s="10"/>
      <c r="RVG26" s="10"/>
      <c r="RVH26" s="10"/>
      <c r="RVI26" s="10"/>
      <c r="RVJ26" s="11"/>
      <c r="RVK26" s="11"/>
      <c r="RVL26" s="12"/>
      <c r="RVM26" s="9"/>
      <c r="RVN26" s="10"/>
      <c r="RVO26" s="10"/>
      <c r="RVP26" s="10"/>
      <c r="RVQ26" s="10"/>
      <c r="RVR26" s="11"/>
      <c r="RVS26" s="11"/>
      <c r="RVT26" s="12"/>
      <c r="RVU26" s="9"/>
      <c r="RVV26" s="10"/>
      <c r="RVW26" s="10"/>
      <c r="RVX26" s="10"/>
      <c r="RVY26" s="10"/>
      <c r="RVZ26" s="11"/>
      <c r="RWA26" s="11"/>
      <c r="RWB26" s="12"/>
      <c r="RWC26" s="9"/>
      <c r="RWD26" s="10"/>
      <c r="RWE26" s="10"/>
      <c r="RWF26" s="10"/>
      <c r="RWG26" s="10"/>
      <c r="RWH26" s="11"/>
      <c r="RWI26" s="11"/>
      <c r="RWJ26" s="12"/>
      <c r="RWK26" s="9"/>
      <c r="RWL26" s="10"/>
      <c r="RWM26" s="10"/>
      <c r="RWN26" s="10"/>
      <c r="RWO26" s="10"/>
      <c r="RWP26" s="11"/>
      <c r="RWQ26" s="11"/>
      <c r="RWR26" s="12"/>
      <c r="RWS26" s="9"/>
      <c r="RWT26" s="10"/>
      <c r="RWU26" s="10"/>
      <c r="RWV26" s="10"/>
      <c r="RWW26" s="10"/>
      <c r="RWX26" s="11"/>
      <c r="RWY26" s="11"/>
      <c r="RWZ26" s="12"/>
      <c r="RXA26" s="9"/>
      <c r="RXB26" s="10"/>
      <c r="RXC26" s="10"/>
      <c r="RXD26" s="10"/>
      <c r="RXE26" s="10"/>
      <c r="RXF26" s="11"/>
      <c r="RXG26" s="11"/>
      <c r="RXH26" s="12"/>
      <c r="RXI26" s="9"/>
      <c r="RXJ26" s="10"/>
      <c r="RXK26" s="10"/>
      <c r="RXL26" s="10"/>
      <c r="RXM26" s="10"/>
      <c r="RXN26" s="11"/>
      <c r="RXO26" s="11"/>
      <c r="RXP26" s="12"/>
      <c r="RXQ26" s="9"/>
      <c r="RXR26" s="10"/>
      <c r="RXS26" s="10"/>
      <c r="RXT26" s="10"/>
      <c r="RXU26" s="10"/>
      <c r="RXV26" s="11"/>
      <c r="RXW26" s="11"/>
      <c r="RXX26" s="12"/>
      <c r="RXY26" s="9"/>
      <c r="RXZ26" s="10"/>
      <c r="RYA26" s="10"/>
      <c r="RYB26" s="10"/>
      <c r="RYC26" s="10"/>
      <c r="RYD26" s="11"/>
      <c r="RYE26" s="11"/>
      <c r="RYF26" s="12"/>
      <c r="RYG26" s="9"/>
      <c r="RYH26" s="10"/>
      <c r="RYI26" s="10"/>
      <c r="RYJ26" s="10"/>
      <c r="RYK26" s="10"/>
      <c r="RYL26" s="11"/>
      <c r="RYM26" s="11"/>
      <c r="RYN26" s="12"/>
      <c r="RYO26" s="9"/>
      <c r="RYP26" s="10"/>
      <c r="RYQ26" s="10"/>
      <c r="RYR26" s="10"/>
      <c r="RYS26" s="10"/>
      <c r="RYT26" s="11"/>
      <c r="RYU26" s="11"/>
      <c r="RYV26" s="12"/>
      <c r="RYW26" s="9"/>
      <c r="RYX26" s="10"/>
      <c r="RYY26" s="10"/>
      <c r="RYZ26" s="10"/>
      <c r="RZA26" s="10"/>
      <c r="RZB26" s="11"/>
      <c r="RZC26" s="11"/>
      <c r="RZD26" s="12"/>
      <c r="RZE26" s="9"/>
      <c r="RZF26" s="10"/>
      <c r="RZG26" s="10"/>
      <c r="RZH26" s="10"/>
      <c r="RZI26" s="10"/>
      <c r="RZJ26" s="11"/>
      <c r="RZK26" s="11"/>
      <c r="RZL26" s="12"/>
      <c r="RZM26" s="9"/>
      <c r="RZN26" s="10"/>
      <c r="RZO26" s="10"/>
      <c r="RZP26" s="10"/>
      <c r="RZQ26" s="10"/>
      <c r="RZR26" s="11"/>
      <c r="RZS26" s="11"/>
      <c r="RZT26" s="12"/>
      <c r="RZU26" s="9"/>
      <c r="RZV26" s="10"/>
      <c r="RZW26" s="10"/>
      <c r="RZX26" s="10"/>
      <c r="RZY26" s="10"/>
      <c r="RZZ26" s="11"/>
      <c r="SAA26" s="11"/>
      <c r="SAB26" s="12"/>
      <c r="SAC26" s="9"/>
      <c r="SAD26" s="10"/>
      <c r="SAE26" s="10"/>
      <c r="SAF26" s="10"/>
      <c r="SAG26" s="10"/>
      <c r="SAH26" s="11"/>
      <c r="SAI26" s="11"/>
      <c r="SAJ26" s="12"/>
      <c r="SAK26" s="9"/>
      <c r="SAL26" s="10"/>
      <c r="SAM26" s="10"/>
      <c r="SAN26" s="10"/>
      <c r="SAO26" s="10"/>
      <c r="SAP26" s="11"/>
      <c r="SAQ26" s="11"/>
      <c r="SAR26" s="12"/>
      <c r="SAS26" s="9"/>
      <c r="SAT26" s="10"/>
      <c r="SAU26" s="10"/>
      <c r="SAV26" s="10"/>
      <c r="SAW26" s="10"/>
      <c r="SAX26" s="11"/>
      <c r="SAY26" s="11"/>
      <c r="SAZ26" s="12"/>
      <c r="SBA26" s="9"/>
      <c r="SBB26" s="10"/>
      <c r="SBC26" s="10"/>
      <c r="SBD26" s="10"/>
      <c r="SBE26" s="10"/>
      <c r="SBF26" s="11"/>
      <c r="SBG26" s="11"/>
      <c r="SBH26" s="12"/>
      <c r="SBI26" s="9"/>
      <c r="SBJ26" s="10"/>
      <c r="SBK26" s="10"/>
      <c r="SBL26" s="10"/>
      <c r="SBM26" s="10"/>
      <c r="SBN26" s="11"/>
      <c r="SBO26" s="11"/>
      <c r="SBP26" s="12"/>
      <c r="SBQ26" s="9"/>
      <c r="SBR26" s="10"/>
      <c r="SBS26" s="10"/>
      <c r="SBT26" s="10"/>
      <c r="SBU26" s="10"/>
      <c r="SBV26" s="11"/>
      <c r="SBW26" s="11"/>
      <c r="SBX26" s="12"/>
      <c r="SBY26" s="9"/>
      <c r="SBZ26" s="10"/>
      <c r="SCA26" s="10"/>
      <c r="SCB26" s="10"/>
      <c r="SCC26" s="10"/>
      <c r="SCD26" s="11"/>
      <c r="SCE26" s="11"/>
      <c r="SCF26" s="12"/>
      <c r="SCG26" s="9"/>
      <c r="SCH26" s="10"/>
      <c r="SCI26" s="10"/>
      <c r="SCJ26" s="10"/>
      <c r="SCK26" s="10"/>
      <c r="SCL26" s="11"/>
      <c r="SCM26" s="11"/>
      <c r="SCN26" s="12"/>
      <c r="SCO26" s="9"/>
      <c r="SCP26" s="10"/>
      <c r="SCQ26" s="10"/>
      <c r="SCR26" s="10"/>
      <c r="SCS26" s="10"/>
      <c r="SCT26" s="11"/>
      <c r="SCU26" s="11"/>
      <c r="SCV26" s="12"/>
      <c r="SCW26" s="9"/>
      <c r="SCX26" s="10"/>
      <c r="SCY26" s="10"/>
      <c r="SCZ26" s="10"/>
      <c r="SDA26" s="10"/>
      <c r="SDB26" s="11"/>
      <c r="SDC26" s="11"/>
      <c r="SDD26" s="12"/>
      <c r="SDE26" s="9"/>
      <c r="SDF26" s="10"/>
      <c r="SDG26" s="10"/>
      <c r="SDH26" s="10"/>
      <c r="SDI26" s="10"/>
      <c r="SDJ26" s="11"/>
      <c r="SDK26" s="11"/>
      <c r="SDL26" s="12"/>
      <c r="SDM26" s="9"/>
      <c r="SDN26" s="10"/>
      <c r="SDO26" s="10"/>
      <c r="SDP26" s="10"/>
      <c r="SDQ26" s="10"/>
      <c r="SDR26" s="11"/>
      <c r="SDS26" s="11"/>
      <c r="SDT26" s="12"/>
      <c r="SDU26" s="9"/>
      <c r="SDV26" s="10"/>
      <c r="SDW26" s="10"/>
      <c r="SDX26" s="10"/>
      <c r="SDY26" s="10"/>
      <c r="SDZ26" s="11"/>
      <c r="SEA26" s="11"/>
      <c r="SEB26" s="12"/>
      <c r="SEC26" s="9"/>
      <c r="SED26" s="10"/>
      <c r="SEE26" s="10"/>
      <c r="SEF26" s="10"/>
      <c r="SEG26" s="10"/>
      <c r="SEH26" s="11"/>
      <c r="SEI26" s="11"/>
      <c r="SEJ26" s="12"/>
      <c r="SEK26" s="9"/>
      <c r="SEL26" s="10"/>
      <c r="SEM26" s="10"/>
      <c r="SEN26" s="10"/>
      <c r="SEO26" s="10"/>
      <c r="SEP26" s="11"/>
      <c r="SEQ26" s="11"/>
      <c r="SER26" s="12"/>
      <c r="SES26" s="9"/>
      <c r="SET26" s="10"/>
      <c r="SEU26" s="10"/>
      <c r="SEV26" s="10"/>
      <c r="SEW26" s="10"/>
      <c r="SEX26" s="11"/>
      <c r="SEY26" s="11"/>
      <c r="SEZ26" s="12"/>
      <c r="SFA26" s="9"/>
      <c r="SFB26" s="10"/>
      <c r="SFC26" s="10"/>
      <c r="SFD26" s="10"/>
      <c r="SFE26" s="10"/>
      <c r="SFF26" s="11"/>
      <c r="SFG26" s="11"/>
      <c r="SFH26" s="12"/>
      <c r="SFI26" s="9"/>
      <c r="SFJ26" s="10"/>
      <c r="SFK26" s="10"/>
      <c r="SFL26" s="10"/>
      <c r="SFM26" s="10"/>
      <c r="SFN26" s="11"/>
      <c r="SFO26" s="11"/>
      <c r="SFP26" s="12"/>
      <c r="SFQ26" s="9"/>
      <c r="SFR26" s="10"/>
      <c r="SFS26" s="10"/>
      <c r="SFT26" s="10"/>
      <c r="SFU26" s="10"/>
      <c r="SFV26" s="11"/>
      <c r="SFW26" s="11"/>
      <c r="SFX26" s="12"/>
      <c r="SFY26" s="9"/>
      <c r="SFZ26" s="10"/>
      <c r="SGA26" s="10"/>
      <c r="SGB26" s="10"/>
      <c r="SGC26" s="10"/>
      <c r="SGD26" s="11"/>
      <c r="SGE26" s="11"/>
      <c r="SGF26" s="12"/>
      <c r="SGG26" s="9"/>
      <c r="SGH26" s="10"/>
      <c r="SGI26" s="10"/>
      <c r="SGJ26" s="10"/>
      <c r="SGK26" s="10"/>
      <c r="SGL26" s="11"/>
      <c r="SGM26" s="11"/>
      <c r="SGN26" s="12"/>
      <c r="SGO26" s="9"/>
      <c r="SGP26" s="10"/>
      <c r="SGQ26" s="10"/>
      <c r="SGR26" s="10"/>
      <c r="SGS26" s="10"/>
      <c r="SGT26" s="11"/>
      <c r="SGU26" s="11"/>
      <c r="SGV26" s="12"/>
      <c r="SGW26" s="9"/>
      <c r="SGX26" s="10"/>
      <c r="SGY26" s="10"/>
      <c r="SGZ26" s="10"/>
      <c r="SHA26" s="10"/>
      <c r="SHB26" s="11"/>
      <c r="SHC26" s="11"/>
      <c r="SHD26" s="12"/>
      <c r="SHE26" s="9"/>
      <c r="SHF26" s="10"/>
      <c r="SHG26" s="10"/>
      <c r="SHH26" s="10"/>
      <c r="SHI26" s="10"/>
      <c r="SHJ26" s="11"/>
      <c r="SHK26" s="11"/>
      <c r="SHL26" s="12"/>
      <c r="SHM26" s="9"/>
      <c r="SHN26" s="10"/>
      <c r="SHO26" s="10"/>
      <c r="SHP26" s="10"/>
      <c r="SHQ26" s="10"/>
      <c r="SHR26" s="11"/>
      <c r="SHS26" s="11"/>
      <c r="SHT26" s="12"/>
      <c r="SHU26" s="9"/>
      <c r="SHV26" s="10"/>
      <c r="SHW26" s="10"/>
      <c r="SHX26" s="10"/>
      <c r="SHY26" s="10"/>
      <c r="SHZ26" s="11"/>
      <c r="SIA26" s="11"/>
      <c r="SIB26" s="12"/>
      <c r="SIC26" s="9"/>
      <c r="SID26" s="10"/>
      <c r="SIE26" s="10"/>
      <c r="SIF26" s="10"/>
      <c r="SIG26" s="10"/>
      <c r="SIH26" s="11"/>
      <c r="SII26" s="11"/>
      <c r="SIJ26" s="12"/>
      <c r="SIK26" s="9"/>
      <c r="SIL26" s="10"/>
      <c r="SIM26" s="10"/>
      <c r="SIN26" s="10"/>
      <c r="SIO26" s="10"/>
      <c r="SIP26" s="11"/>
      <c r="SIQ26" s="11"/>
      <c r="SIR26" s="12"/>
      <c r="SIS26" s="9"/>
      <c r="SIT26" s="10"/>
      <c r="SIU26" s="10"/>
      <c r="SIV26" s="10"/>
      <c r="SIW26" s="10"/>
      <c r="SIX26" s="11"/>
      <c r="SIY26" s="11"/>
      <c r="SIZ26" s="12"/>
      <c r="SJA26" s="9"/>
      <c r="SJB26" s="10"/>
      <c r="SJC26" s="10"/>
      <c r="SJD26" s="10"/>
      <c r="SJE26" s="10"/>
      <c r="SJF26" s="11"/>
      <c r="SJG26" s="11"/>
      <c r="SJH26" s="12"/>
      <c r="SJI26" s="9"/>
      <c r="SJJ26" s="10"/>
      <c r="SJK26" s="10"/>
      <c r="SJL26" s="10"/>
      <c r="SJM26" s="10"/>
      <c r="SJN26" s="11"/>
      <c r="SJO26" s="11"/>
      <c r="SJP26" s="12"/>
      <c r="SJQ26" s="9"/>
      <c r="SJR26" s="10"/>
      <c r="SJS26" s="10"/>
      <c r="SJT26" s="10"/>
      <c r="SJU26" s="10"/>
      <c r="SJV26" s="11"/>
      <c r="SJW26" s="11"/>
      <c r="SJX26" s="12"/>
      <c r="SJY26" s="9"/>
      <c r="SJZ26" s="10"/>
      <c r="SKA26" s="10"/>
      <c r="SKB26" s="10"/>
      <c r="SKC26" s="10"/>
      <c r="SKD26" s="11"/>
      <c r="SKE26" s="11"/>
      <c r="SKF26" s="12"/>
      <c r="SKG26" s="9"/>
      <c r="SKH26" s="10"/>
      <c r="SKI26" s="10"/>
      <c r="SKJ26" s="10"/>
      <c r="SKK26" s="10"/>
      <c r="SKL26" s="11"/>
      <c r="SKM26" s="11"/>
      <c r="SKN26" s="12"/>
      <c r="SKO26" s="9"/>
      <c r="SKP26" s="10"/>
      <c r="SKQ26" s="10"/>
      <c r="SKR26" s="10"/>
      <c r="SKS26" s="10"/>
      <c r="SKT26" s="11"/>
      <c r="SKU26" s="11"/>
      <c r="SKV26" s="12"/>
      <c r="SKW26" s="9"/>
      <c r="SKX26" s="10"/>
      <c r="SKY26" s="10"/>
      <c r="SKZ26" s="10"/>
      <c r="SLA26" s="10"/>
      <c r="SLB26" s="11"/>
      <c r="SLC26" s="11"/>
      <c r="SLD26" s="12"/>
      <c r="SLE26" s="9"/>
      <c r="SLF26" s="10"/>
      <c r="SLG26" s="10"/>
      <c r="SLH26" s="10"/>
      <c r="SLI26" s="10"/>
      <c r="SLJ26" s="11"/>
      <c r="SLK26" s="11"/>
      <c r="SLL26" s="12"/>
      <c r="SLM26" s="9"/>
      <c r="SLN26" s="10"/>
      <c r="SLO26" s="10"/>
      <c r="SLP26" s="10"/>
      <c r="SLQ26" s="10"/>
      <c r="SLR26" s="11"/>
      <c r="SLS26" s="11"/>
      <c r="SLT26" s="12"/>
      <c r="SLU26" s="9"/>
      <c r="SLV26" s="10"/>
      <c r="SLW26" s="10"/>
      <c r="SLX26" s="10"/>
      <c r="SLY26" s="10"/>
      <c r="SLZ26" s="11"/>
      <c r="SMA26" s="11"/>
      <c r="SMB26" s="12"/>
      <c r="SMC26" s="9"/>
      <c r="SMD26" s="10"/>
      <c r="SME26" s="10"/>
      <c r="SMF26" s="10"/>
      <c r="SMG26" s="10"/>
      <c r="SMH26" s="11"/>
      <c r="SMI26" s="11"/>
      <c r="SMJ26" s="12"/>
      <c r="SMK26" s="9"/>
      <c r="SML26" s="10"/>
      <c r="SMM26" s="10"/>
      <c r="SMN26" s="10"/>
      <c r="SMO26" s="10"/>
      <c r="SMP26" s="11"/>
      <c r="SMQ26" s="11"/>
      <c r="SMR26" s="12"/>
      <c r="SMS26" s="9"/>
      <c r="SMT26" s="10"/>
      <c r="SMU26" s="10"/>
      <c r="SMV26" s="10"/>
      <c r="SMW26" s="10"/>
      <c r="SMX26" s="11"/>
      <c r="SMY26" s="11"/>
      <c r="SMZ26" s="12"/>
      <c r="SNA26" s="9"/>
      <c r="SNB26" s="10"/>
      <c r="SNC26" s="10"/>
      <c r="SND26" s="10"/>
      <c r="SNE26" s="10"/>
      <c r="SNF26" s="11"/>
      <c r="SNG26" s="11"/>
      <c r="SNH26" s="12"/>
      <c r="SNI26" s="9"/>
      <c r="SNJ26" s="10"/>
      <c r="SNK26" s="10"/>
      <c r="SNL26" s="10"/>
      <c r="SNM26" s="10"/>
      <c r="SNN26" s="11"/>
      <c r="SNO26" s="11"/>
      <c r="SNP26" s="12"/>
      <c r="SNQ26" s="9"/>
      <c r="SNR26" s="10"/>
      <c r="SNS26" s="10"/>
      <c r="SNT26" s="10"/>
      <c r="SNU26" s="10"/>
      <c r="SNV26" s="11"/>
      <c r="SNW26" s="11"/>
      <c r="SNX26" s="12"/>
      <c r="SNY26" s="9"/>
      <c r="SNZ26" s="10"/>
      <c r="SOA26" s="10"/>
      <c r="SOB26" s="10"/>
      <c r="SOC26" s="10"/>
      <c r="SOD26" s="11"/>
      <c r="SOE26" s="11"/>
      <c r="SOF26" s="12"/>
      <c r="SOG26" s="9"/>
      <c r="SOH26" s="10"/>
      <c r="SOI26" s="10"/>
      <c r="SOJ26" s="10"/>
      <c r="SOK26" s="10"/>
      <c r="SOL26" s="11"/>
      <c r="SOM26" s="11"/>
      <c r="SON26" s="12"/>
      <c r="SOO26" s="9"/>
      <c r="SOP26" s="10"/>
      <c r="SOQ26" s="10"/>
      <c r="SOR26" s="10"/>
      <c r="SOS26" s="10"/>
      <c r="SOT26" s="11"/>
      <c r="SOU26" s="11"/>
      <c r="SOV26" s="12"/>
      <c r="SOW26" s="9"/>
      <c r="SOX26" s="10"/>
      <c r="SOY26" s="10"/>
      <c r="SOZ26" s="10"/>
      <c r="SPA26" s="10"/>
      <c r="SPB26" s="11"/>
      <c r="SPC26" s="11"/>
      <c r="SPD26" s="12"/>
      <c r="SPE26" s="9"/>
      <c r="SPF26" s="10"/>
      <c r="SPG26" s="10"/>
      <c r="SPH26" s="10"/>
      <c r="SPI26" s="10"/>
      <c r="SPJ26" s="11"/>
      <c r="SPK26" s="11"/>
      <c r="SPL26" s="12"/>
      <c r="SPM26" s="9"/>
      <c r="SPN26" s="10"/>
      <c r="SPO26" s="10"/>
      <c r="SPP26" s="10"/>
      <c r="SPQ26" s="10"/>
      <c r="SPR26" s="11"/>
      <c r="SPS26" s="11"/>
      <c r="SPT26" s="12"/>
      <c r="SPU26" s="9"/>
      <c r="SPV26" s="10"/>
      <c r="SPW26" s="10"/>
      <c r="SPX26" s="10"/>
      <c r="SPY26" s="10"/>
      <c r="SPZ26" s="11"/>
      <c r="SQA26" s="11"/>
      <c r="SQB26" s="12"/>
      <c r="SQC26" s="9"/>
      <c r="SQD26" s="10"/>
      <c r="SQE26" s="10"/>
      <c r="SQF26" s="10"/>
      <c r="SQG26" s="10"/>
      <c r="SQH26" s="11"/>
      <c r="SQI26" s="11"/>
      <c r="SQJ26" s="12"/>
      <c r="SQK26" s="9"/>
      <c r="SQL26" s="10"/>
      <c r="SQM26" s="10"/>
      <c r="SQN26" s="10"/>
      <c r="SQO26" s="10"/>
      <c r="SQP26" s="11"/>
      <c r="SQQ26" s="11"/>
      <c r="SQR26" s="12"/>
      <c r="SQS26" s="9"/>
      <c r="SQT26" s="10"/>
      <c r="SQU26" s="10"/>
      <c r="SQV26" s="10"/>
      <c r="SQW26" s="10"/>
      <c r="SQX26" s="11"/>
      <c r="SQY26" s="11"/>
      <c r="SQZ26" s="12"/>
      <c r="SRA26" s="9"/>
      <c r="SRB26" s="10"/>
      <c r="SRC26" s="10"/>
      <c r="SRD26" s="10"/>
      <c r="SRE26" s="10"/>
      <c r="SRF26" s="11"/>
      <c r="SRG26" s="11"/>
      <c r="SRH26" s="12"/>
      <c r="SRI26" s="9"/>
      <c r="SRJ26" s="10"/>
      <c r="SRK26" s="10"/>
      <c r="SRL26" s="10"/>
      <c r="SRM26" s="10"/>
      <c r="SRN26" s="11"/>
      <c r="SRO26" s="11"/>
      <c r="SRP26" s="12"/>
      <c r="SRQ26" s="9"/>
      <c r="SRR26" s="10"/>
      <c r="SRS26" s="10"/>
      <c r="SRT26" s="10"/>
      <c r="SRU26" s="10"/>
      <c r="SRV26" s="11"/>
      <c r="SRW26" s="11"/>
      <c r="SRX26" s="12"/>
      <c r="SRY26" s="9"/>
      <c r="SRZ26" s="10"/>
      <c r="SSA26" s="10"/>
      <c r="SSB26" s="10"/>
      <c r="SSC26" s="10"/>
      <c r="SSD26" s="11"/>
      <c r="SSE26" s="11"/>
      <c r="SSF26" s="12"/>
      <c r="SSG26" s="9"/>
      <c r="SSH26" s="10"/>
      <c r="SSI26" s="10"/>
      <c r="SSJ26" s="10"/>
      <c r="SSK26" s="10"/>
      <c r="SSL26" s="11"/>
      <c r="SSM26" s="11"/>
      <c r="SSN26" s="12"/>
      <c r="SSO26" s="9"/>
      <c r="SSP26" s="10"/>
      <c r="SSQ26" s="10"/>
      <c r="SSR26" s="10"/>
      <c r="SSS26" s="10"/>
      <c r="SST26" s="11"/>
      <c r="SSU26" s="11"/>
      <c r="SSV26" s="12"/>
      <c r="SSW26" s="9"/>
      <c r="SSX26" s="10"/>
      <c r="SSY26" s="10"/>
      <c r="SSZ26" s="10"/>
      <c r="STA26" s="10"/>
      <c r="STB26" s="11"/>
      <c r="STC26" s="11"/>
      <c r="STD26" s="12"/>
      <c r="STE26" s="9"/>
      <c r="STF26" s="10"/>
      <c r="STG26" s="10"/>
      <c r="STH26" s="10"/>
      <c r="STI26" s="10"/>
      <c r="STJ26" s="11"/>
      <c r="STK26" s="11"/>
      <c r="STL26" s="12"/>
      <c r="STM26" s="9"/>
      <c r="STN26" s="10"/>
      <c r="STO26" s="10"/>
      <c r="STP26" s="10"/>
      <c r="STQ26" s="10"/>
      <c r="STR26" s="11"/>
      <c r="STS26" s="11"/>
      <c r="STT26" s="12"/>
      <c r="STU26" s="9"/>
      <c r="STV26" s="10"/>
      <c r="STW26" s="10"/>
      <c r="STX26" s="10"/>
      <c r="STY26" s="10"/>
      <c r="STZ26" s="11"/>
      <c r="SUA26" s="11"/>
      <c r="SUB26" s="12"/>
      <c r="SUC26" s="9"/>
      <c r="SUD26" s="10"/>
      <c r="SUE26" s="10"/>
      <c r="SUF26" s="10"/>
      <c r="SUG26" s="10"/>
      <c r="SUH26" s="11"/>
      <c r="SUI26" s="11"/>
      <c r="SUJ26" s="12"/>
      <c r="SUK26" s="9"/>
      <c r="SUL26" s="10"/>
      <c r="SUM26" s="10"/>
      <c r="SUN26" s="10"/>
      <c r="SUO26" s="10"/>
      <c r="SUP26" s="11"/>
      <c r="SUQ26" s="11"/>
      <c r="SUR26" s="12"/>
      <c r="SUS26" s="9"/>
      <c r="SUT26" s="10"/>
      <c r="SUU26" s="10"/>
      <c r="SUV26" s="10"/>
      <c r="SUW26" s="10"/>
      <c r="SUX26" s="11"/>
      <c r="SUY26" s="11"/>
      <c r="SUZ26" s="12"/>
      <c r="SVA26" s="9"/>
      <c r="SVB26" s="10"/>
      <c r="SVC26" s="10"/>
      <c r="SVD26" s="10"/>
      <c r="SVE26" s="10"/>
      <c r="SVF26" s="11"/>
      <c r="SVG26" s="11"/>
      <c r="SVH26" s="12"/>
      <c r="SVI26" s="9"/>
      <c r="SVJ26" s="10"/>
      <c r="SVK26" s="10"/>
      <c r="SVL26" s="10"/>
      <c r="SVM26" s="10"/>
      <c r="SVN26" s="11"/>
      <c r="SVO26" s="11"/>
      <c r="SVP26" s="12"/>
      <c r="SVQ26" s="9"/>
      <c r="SVR26" s="10"/>
      <c r="SVS26" s="10"/>
      <c r="SVT26" s="10"/>
      <c r="SVU26" s="10"/>
      <c r="SVV26" s="11"/>
      <c r="SVW26" s="11"/>
      <c r="SVX26" s="12"/>
      <c r="SVY26" s="9"/>
      <c r="SVZ26" s="10"/>
      <c r="SWA26" s="10"/>
      <c r="SWB26" s="10"/>
      <c r="SWC26" s="10"/>
      <c r="SWD26" s="11"/>
      <c r="SWE26" s="11"/>
      <c r="SWF26" s="12"/>
      <c r="SWG26" s="9"/>
      <c r="SWH26" s="10"/>
      <c r="SWI26" s="10"/>
      <c r="SWJ26" s="10"/>
      <c r="SWK26" s="10"/>
      <c r="SWL26" s="11"/>
      <c r="SWM26" s="11"/>
      <c r="SWN26" s="12"/>
      <c r="SWO26" s="9"/>
      <c r="SWP26" s="10"/>
      <c r="SWQ26" s="10"/>
      <c r="SWR26" s="10"/>
      <c r="SWS26" s="10"/>
      <c r="SWT26" s="11"/>
      <c r="SWU26" s="11"/>
      <c r="SWV26" s="12"/>
      <c r="SWW26" s="9"/>
      <c r="SWX26" s="10"/>
      <c r="SWY26" s="10"/>
      <c r="SWZ26" s="10"/>
      <c r="SXA26" s="10"/>
      <c r="SXB26" s="11"/>
      <c r="SXC26" s="11"/>
      <c r="SXD26" s="12"/>
      <c r="SXE26" s="9"/>
      <c r="SXF26" s="10"/>
      <c r="SXG26" s="10"/>
      <c r="SXH26" s="10"/>
      <c r="SXI26" s="10"/>
      <c r="SXJ26" s="11"/>
      <c r="SXK26" s="11"/>
      <c r="SXL26" s="12"/>
      <c r="SXM26" s="9"/>
      <c r="SXN26" s="10"/>
      <c r="SXO26" s="10"/>
      <c r="SXP26" s="10"/>
      <c r="SXQ26" s="10"/>
      <c r="SXR26" s="11"/>
      <c r="SXS26" s="11"/>
      <c r="SXT26" s="12"/>
      <c r="SXU26" s="9"/>
      <c r="SXV26" s="10"/>
      <c r="SXW26" s="10"/>
      <c r="SXX26" s="10"/>
      <c r="SXY26" s="10"/>
      <c r="SXZ26" s="11"/>
      <c r="SYA26" s="11"/>
      <c r="SYB26" s="12"/>
      <c r="SYC26" s="9"/>
      <c r="SYD26" s="10"/>
      <c r="SYE26" s="10"/>
      <c r="SYF26" s="10"/>
      <c r="SYG26" s="10"/>
      <c r="SYH26" s="11"/>
      <c r="SYI26" s="11"/>
      <c r="SYJ26" s="12"/>
      <c r="SYK26" s="9"/>
      <c r="SYL26" s="10"/>
      <c r="SYM26" s="10"/>
      <c r="SYN26" s="10"/>
      <c r="SYO26" s="10"/>
      <c r="SYP26" s="11"/>
      <c r="SYQ26" s="11"/>
      <c r="SYR26" s="12"/>
      <c r="SYS26" s="9"/>
      <c r="SYT26" s="10"/>
      <c r="SYU26" s="10"/>
      <c r="SYV26" s="10"/>
      <c r="SYW26" s="10"/>
      <c r="SYX26" s="11"/>
      <c r="SYY26" s="11"/>
      <c r="SYZ26" s="12"/>
      <c r="SZA26" s="9"/>
      <c r="SZB26" s="10"/>
      <c r="SZC26" s="10"/>
      <c r="SZD26" s="10"/>
      <c r="SZE26" s="10"/>
      <c r="SZF26" s="11"/>
      <c r="SZG26" s="11"/>
      <c r="SZH26" s="12"/>
      <c r="SZI26" s="9"/>
      <c r="SZJ26" s="10"/>
      <c r="SZK26" s="10"/>
      <c r="SZL26" s="10"/>
      <c r="SZM26" s="10"/>
      <c r="SZN26" s="11"/>
      <c r="SZO26" s="11"/>
      <c r="SZP26" s="12"/>
      <c r="SZQ26" s="9"/>
      <c r="SZR26" s="10"/>
      <c r="SZS26" s="10"/>
      <c r="SZT26" s="10"/>
      <c r="SZU26" s="10"/>
      <c r="SZV26" s="11"/>
      <c r="SZW26" s="11"/>
      <c r="SZX26" s="12"/>
      <c r="SZY26" s="9"/>
      <c r="SZZ26" s="10"/>
      <c r="TAA26" s="10"/>
      <c r="TAB26" s="10"/>
      <c r="TAC26" s="10"/>
      <c r="TAD26" s="11"/>
      <c r="TAE26" s="11"/>
      <c r="TAF26" s="12"/>
      <c r="TAG26" s="9"/>
      <c r="TAH26" s="10"/>
      <c r="TAI26" s="10"/>
      <c r="TAJ26" s="10"/>
      <c r="TAK26" s="10"/>
      <c r="TAL26" s="11"/>
      <c r="TAM26" s="11"/>
      <c r="TAN26" s="12"/>
      <c r="TAO26" s="9"/>
      <c r="TAP26" s="10"/>
      <c r="TAQ26" s="10"/>
      <c r="TAR26" s="10"/>
      <c r="TAS26" s="10"/>
      <c r="TAT26" s="11"/>
      <c r="TAU26" s="11"/>
      <c r="TAV26" s="12"/>
      <c r="TAW26" s="9"/>
      <c r="TAX26" s="10"/>
      <c r="TAY26" s="10"/>
      <c r="TAZ26" s="10"/>
      <c r="TBA26" s="10"/>
      <c r="TBB26" s="11"/>
      <c r="TBC26" s="11"/>
      <c r="TBD26" s="12"/>
      <c r="TBE26" s="9"/>
      <c r="TBF26" s="10"/>
      <c r="TBG26" s="10"/>
      <c r="TBH26" s="10"/>
      <c r="TBI26" s="10"/>
      <c r="TBJ26" s="11"/>
      <c r="TBK26" s="11"/>
      <c r="TBL26" s="12"/>
      <c r="TBM26" s="9"/>
      <c r="TBN26" s="10"/>
      <c r="TBO26" s="10"/>
      <c r="TBP26" s="10"/>
      <c r="TBQ26" s="10"/>
      <c r="TBR26" s="11"/>
      <c r="TBS26" s="11"/>
      <c r="TBT26" s="12"/>
      <c r="TBU26" s="9"/>
      <c r="TBV26" s="10"/>
      <c r="TBW26" s="10"/>
      <c r="TBX26" s="10"/>
      <c r="TBY26" s="10"/>
      <c r="TBZ26" s="11"/>
      <c r="TCA26" s="11"/>
      <c r="TCB26" s="12"/>
      <c r="TCC26" s="9"/>
      <c r="TCD26" s="10"/>
      <c r="TCE26" s="10"/>
      <c r="TCF26" s="10"/>
      <c r="TCG26" s="10"/>
      <c r="TCH26" s="11"/>
      <c r="TCI26" s="11"/>
      <c r="TCJ26" s="12"/>
      <c r="TCK26" s="9"/>
      <c r="TCL26" s="10"/>
      <c r="TCM26" s="10"/>
      <c r="TCN26" s="10"/>
      <c r="TCO26" s="10"/>
      <c r="TCP26" s="11"/>
      <c r="TCQ26" s="11"/>
      <c r="TCR26" s="12"/>
      <c r="TCS26" s="9"/>
      <c r="TCT26" s="10"/>
      <c r="TCU26" s="10"/>
      <c r="TCV26" s="10"/>
      <c r="TCW26" s="10"/>
      <c r="TCX26" s="11"/>
      <c r="TCY26" s="11"/>
      <c r="TCZ26" s="12"/>
      <c r="TDA26" s="9"/>
      <c r="TDB26" s="10"/>
      <c r="TDC26" s="10"/>
      <c r="TDD26" s="10"/>
      <c r="TDE26" s="10"/>
      <c r="TDF26" s="11"/>
      <c r="TDG26" s="11"/>
      <c r="TDH26" s="12"/>
      <c r="TDI26" s="9"/>
      <c r="TDJ26" s="10"/>
      <c r="TDK26" s="10"/>
      <c r="TDL26" s="10"/>
      <c r="TDM26" s="10"/>
      <c r="TDN26" s="11"/>
      <c r="TDO26" s="11"/>
      <c r="TDP26" s="12"/>
      <c r="TDQ26" s="9"/>
      <c r="TDR26" s="10"/>
      <c r="TDS26" s="10"/>
      <c r="TDT26" s="10"/>
      <c r="TDU26" s="10"/>
      <c r="TDV26" s="11"/>
      <c r="TDW26" s="11"/>
      <c r="TDX26" s="12"/>
      <c r="TDY26" s="9"/>
      <c r="TDZ26" s="10"/>
      <c r="TEA26" s="10"/>
      <c r="TEB26" s="10"/>
      <c r="TEC26" s="10"/>
      <c r="TED26" s="11"/>
      <c r="TEE26" s="11"/>
      <c r="TEF26" s="12"/>
      <c r="TEG26" s="9"/>
      <c r="TEH26" s="10"/>
      <c r="TEI26" s="10"/>
      <c r="TEJ26" s="10"/>
      <c r="TEK26" s="10"/>
      <c r="TEL26" s="11"/>
      <c r="TEM26" s="11"/>
      <c r="TEN26" s="12"/>
      <c r="TEO26" s="9"/>
      <c r="TEP26" s="10"/>
      <c r="TEQ26" s="10"/>
      <c r="TER26" s="10"/>
      <c r="TES26" s="10"/>
      <c r="TET26" s="11"/>
      <c r="TEU26" s="11"/>
      <c r="TEV26" s="12"/>
      <c r="TEW26" s="9"/>
      <c r="TEX26" s="10"/>
      <c r="TEY26" s="10"/>
      <c r="TEZ26" s="10"/>
      <c r="TFA26" s="10"/>
      <c r="TFB26" s="11"/>
      <c r="TFC26" s="11"/>
      <c r="TFD26" s="12"/>
      <c r="TFE26" s="9"/>
      <c r="TFF26" s="10"/>
      <c r="TFG26" s="10"/>
      <c r="TFH26" s="10"/>
      <c r="TFI26" s="10"/>
      <c r="TFJ26" s="11"/>
      <c r="TFK26" s="11"/>
      <c r="TFL26" s="12"/>
      <c r="TFM26" s="9"/>
      <c r="TFN26" s="10"/>
      <c r="TFO26" s="10"/>
      <c r="TFP26" s="10"/>
      <c r="TFQ26" s="10"/>
      <c r="TFR26" s="11"/>
      <c r="TFS26" s="11"/>
      <c r="TFT26" s="12"/>
      <c r="TFU26" s="9"/>
      <c r="TFV26" s="10"/>
      <c r="TFW26" s="10"/>
      <c r="TFX26" s="10"/>
      <c r="TFY26" s="10"/>
      <c r="TFZ26" s="11"/>
      <c r="TGA26" s="11"/>
      <c r="TGB26" s="12"/>
      <c r="TGC26" s="9"/>
      <c r="TGD26" s="10"/>
      <c r="TGE26" s="10"/>
      <c r="TGF26" s="10"/>
      <c r="TGG26" s="10"/>
      <c r="TGH26" s="11"/>
      <c r="TGI26" s="11"/>
      <c r="TGJ26" s="12"/>
      <c r="TGK26" s="9"/>
      <c r="TGL26" s="10"/>
      <c r="TGM26" s="10"/>
      <c r="TGN26" s="10"/>
      <c r="TGO26" s="10"/>
      <c r="TGP26" s="11"/>
      <c r="TGQ26" s="11"/>
      <c r="TGR26" s="12"/>
      <c r="TGS26" s="9"/>
      <c r="TGT26" s="10"/>
      <c r="TGU26" s="10"/>
      <c r="TGV26" s="10"/>
      <c r="TGW26" s="10"/>
      <c r="TGX26" s="11"/>
      <c r="TGY26" s="11"/>
      <c r="TGZ26" s="12"/>
      <c r="THA26" s="9"/>
      <c r="THB26" s="10"/>
      <c r="THC26" s="10"/>
      <c r="THD26" s="10"/>
      <c r="THE26" s="10"/>
      <c r="THF26" s="11"/>
      <c r="THG26" s="11"/>
      <c r="THH26" s="12"/>
      <c r="THI26" s="9"/>
      <c r="THJ26" s="10"/>
      <c r="THK26" s="10"/>
      <c r="THL26" s="10"/>
      <c r="THM26" s="10"/>
      <c r="THN26" s="11"/>
      <c r="THO26" s="11"/>
      <c r="THP26" s="12"/>
      <c r="THQ26" s="9"/>
      <c r="THR26" s="10"/>
      <c r="THS26" s="10"/>
      <c r="THT26" s="10"/>
      <c r="THU26" s="10"/>
      <c r="THV26" s="11"/>
      <c r="THW26" s="11"/>
      <c r="THX26" s="12"/>
      <c r="THY26" s="9"/>
      <c r="THZ26" s="10"/>
      <c r="TIA26" s="10"/>
      <c r="TIB26" s="10"/>
      <c r="TIC26" s="10"/>
      <c r="TID26" s="11"/>
      <c r="TIE26" s="11"/>
      <c r="TIF26" s="12"/>
      <c r="TIG26" s="9"/>
      <c r="TIH26" s="10"/>
      <c r="TII26" s="10"/>
      <c r="TIJ26" s="10"/>
      <c r="TIK26" s="10"/>
      <c r="TIL26" s="11"/>
      <c r="TIM26" s="11"/>
      <c r="TIN26" s="12"/>
      <c r="TIO26" s="9"/>
      <c r="TIP26" s="10"/>
      <c r="TIQ26" s="10"/>
      <c r="TIR26" s="10"/>
      <c r="TIS26" s="10"/>
      <c r="TIT26" s="11"/>
      <c r="TIU26" s="11"/>
      <c r="TIV26" s="12"/>
      <c r="TIW26" s="9"/>
      <c r="TIX26" s="10"/>
      <c r="TIY26" s="10"/>
      <c r="TIZ26" s="10"/>
      <c r="TJA26" s="10"/>
      <c r="TJB26" s="11"/>
      <c r="TJC26" s="11"/>
      <c r="TJD26" s="12"/>
      <c r="TJE26" s="9"/>
      <c r="TJF26" s="10"/>
      <c r="TJG26" s="10"/>
      <c r="TJH26" s="10"/>
      <c r="TJI26" s="10"/>
      <c r="TJJ26" s="11"/>
      <c r="TJK26" s="11"/>
      <c r="TJL26" s="12"/>
      <c r="TJM26" s="9"/>
      <c r="TJN26" s="10"/>
      <c r="TJO26" s="10"/>
      <c r="TJP26" s="10"/>
      <c r="TJQ26" s="10"/>
      <c r="TJR26" s="11"/>
      <c r="TJS26" s="11"/>
      <c r="TJT26" s="12"/>
      <c r="TJU26" s="9"/>
      <c r="TJV26" s="10"/>
      <c r="TJW26" s="10"/>
      <c r="TJX26" s="10"/>
      <c r="TJY26" s="10"/>
      <c r="TJZ26" s="11"/>
      <c r="TKA26" s="11"/>
      <c r="TKB26" s="12"/>
      <c r="TKC26" s="9"/>
      <c r="TKD26" s="10"/>
      <c r="TKE26" s="10"/>
      <c r="TKF26" s="10"/>
      <c r="TKG26" s="10"/>
      <c r="TKH26" s="11"/>
      <c r="TKI26" s="11"/>
      <c r="TKJ26" s="12"/>
      <c r="TKK26" s="9"/>
      <c r="TKL26" s="10"/>
      <c r="TKM26" s="10"/>
      <c r="TKN26" s="10"/>
      <c r="TKO26" s="10"/>
      <c r="TKP26" s="11"/>
      <c r="TKQ26" s="11"/>
      <c r="TKR26" s="12"/>
      <c r="TKS26" s="9"/>
      <c r="TKT26" s="10"/>
      <c r="TKU26" s="10"/>
      <c r="TKV26" s="10"/>
      <c r="TKW26" s="10"/>
      <c r="TKX26" s="11"/>
      <c r="TKY26" s="11"/>
      <c r="TKZ26" s="12"/>
      <c r="TLA26" s="9"/>
      <c r="TLB26" s="10"/>
      <c r="TLC26" s="10"/>
      <c r="TLD26" s="10"/>
      <c r="TLE26" s="10"/>
      <c r="TLF26" s="11"/>
      <c r="TLG26" s="11"/>
      <c r="TLH26" s="12"/>
      <c r="TLI26" s="9"/>
      <c r="TLJ26" s="10"/>
      <c r="TLK26" s="10"/>
      <c r="TLL26" s="10"/>
      <c r="TLM26" s="10"/>
      <c r="TLN26" s="11"/>
      <c r="TLO26" s="11"/>
      <c r="TLP26" s="12"/>
      <c r="TLQ26" s="9"/>
      <c r="TLR26" s="10"/>
      <c r="TLS26" s="10"/>
      <c r="TLT26" s="10"/>
      <c r="TLU26" s="10"/>
      <c r="TLV26" s="11"/>
      <c r="TLW26" s="11"/>
      <c r="TLX26" s="12"/>
      <c r="TLY26" s="9"/>
      <c r="TLZ26" s="10"/>
      <c r="TMA26" s="10"/>
      <c r="TMB26" s="10"/>
      <c r="TMC26" s="10"/>
      <c r="TMD26" s="11"/>
      <c r="TME26" s="11"/>
      <c r="TMF26" s="12"/>
      <c r="TMG26" s="9"/>
      <c r="TMH26" s="10"/>
      <c r="TMI26" s="10"/>
      <c r="TMJ26" s="10"/>
      <c r="TMK26" s="10"/>
      <c r="TML26" s="11"/>
      <c r="TMM26" s="11"/>
      <c r="TMN26" s="12"/>
      <c r="TMO26" s="9"/>
      <c r="TMP26" s="10"/>
      <c r="TMQ26" s="10"/>
      <c r="TMR26" s="10"/>
      <c r="TMS26" s="10"/>
      <c r="TMT26" s="11"/>
      <c r="TMU26" s="11"/>
      <c r="TMV26" s="12"/>
      <c r="TMW26" s="9"/>
      <c r="TMX26" s="10"/>
      <c r="TMY26" s="10"/>
      <c r="TMZ26" s="10"/>
      <c r="TNA26" s="10"/>
      <c r="TNB26" s="11"/>
      <c r="TNC26" s="11"/>
      <c r="TND26" s="12"/>
      <c r="TNE26" s="9"/>
      <c r="TNF26" s="10"/>
      <c r="TNG26" s="10"/>
      <c r="TNH26" s="10"/>
      <c r="TNI26" s="10"/>
      <c r="TNJ26" s="11"/>
      <c r="TNK26" s="11"/>
      <c r="TNL26" s="12"/>
      <c r="TNM26" s="9"/>
      <c r="TNN26" s="10"/>
      <c r="TNO26" s="10"/>
      <c r="TNP26" s="10"/>
      <c r="TNQ26" s="10"/>
      <c r="TNR26" s="11"/>
      <c r="TNS26" s="11"/>
      <c r="TNT26" s="12"/>
      <c r="TNU26" s="9"/>
      <c r="TNV26" s="10"/>
      <c r="TNW26" s="10"/>
      <c r="TNX26" s="10"/>
      <c r="TNY26" s="10"/>
      <c r="TNZ26" s="11"/>
      <c r="TOA26" s="11"/>
      <c r="TOB26" s="12"/>
      <c r="TOC26" s="9"/>
      <c r="TOD26" s="10"/>
      <c r="TOE26" s="10"/>
      <c r="TOF26" s="10"/>
      <c r="TOG26" s="10"/>
      <c r="TOH26" s="11"/>
      <c r="TOI26" s="11"/>
      <c r="TOJ26" s="12"/>
      <c r="TOK26" s="9"/>
      <c r="TOL26" s="10"/>
      <c r="TOM26" s="10"/>
      <c r="TON26" s="10"/>
      <c r="TOO26" s="10"/>
      <c r="TOP26" s="11"/>
      <c r="TOQ26" s="11"/>
      <c r="TOR26" s="12"/>
      <c r="TOS26" s="9"/>
      <c r="TOT26" s="10"/>
      <c r="TOU26" s="10"/>
      <c r="TOV26" s="10"/>
      <c r="TOW26" s="10"/>
      <c r="TOX26" s="11"/>
      <c r="TOY26" s="11"/>
      <c r="TOZ26" s="12"/>
      <c r="TPA26" s="9"/>
      <c r="TPB26" s="10"/>
      <c r="TPC26" s="10"/>
      <c r="TPD26" s="10"/>
      <c r="TPE26" s="10"/>
      <c r="TPF26" s="11"/>
      <c r="TPG26" s="11"/>
      <c r="TPH26" s="12"/>
      <c r="TPI26" s="9"/>
      <c r="TPJ26" s="10"/>
      <c r="TPK26" s="10"/>
      <c r="TPL26" s="10"/>
      <c r="TPM26" s="10"/>
      <c r="TPN26" s="11"/>
      <c r="TPO26" s="11"/>
      <c r="TPP26" s="12"/>
      <c r="TPQ26" s="9"/>
      <c r="TPR26" s="10"/>
      <c r="TPS26" s="10"/>
      <c r="TPT26" s="10"/>
      <c r="TPU26" s="10"/>
      <c r="TPV26" s="11"/>
      <c r="TPW26" s="11"/>
      <c r="TPX26" s="12"/>
      <c r="TPY26" s="9"/>
      <c r="TPZ26" s="10"/>
      <c r="TQA26" s="10"/>
      <c r="TQB26" s="10"/>
      <c r="TQC26" s="10"/>
      <c r="TQD26" s="11"/>
      <c r="TQE26" s="11"/>
      <c r="TQF26" s="12"/>
      <c r="TQG26" s="9"/>
      <c r="TQH26" s="10"/>
      <c r="TQI26" s="10"/>
      <c r="TQJ26" s="10"/>
      <c r="TQK26" s="10"/>
      <c r="TQL26" s="11"/>
      <c r="TQM26" s="11"/>
      <c r="TQN26" s="12"/>
      <c r="TQO26" s="9"/>
      <c r="TQP26" s="10"/>
      <c r="TQQ26" s="10"/>
      <c r="TQR26" s="10"/>
      <c r="TQS26" s="10"/>
      <c r="TQT26" s="11"/>
      <c r="TQU26" s="11"/>
      <c r="TQV26" s="12"/>
      <c r="TQW26" s="9"/>
      <c r="TQX26" s="10"/>
      <c r="TQY26" s="10"/>
      <c r="TQZ26" s="10"/>
      <c r="TRA26" s="10"/>
      <c r="TRB26" s="11"/>
      <c r="TRC26" s="11"/>
      <c r="TRD26" s="12"/>
      <c r="TRE26" s="9"/>
      <c r="TRF26" s="10"/>
      <c r="TRG26" s="10"/>
      <c r="TRH26" s="10"/>
      <c r="TRI26" s="10"/>
      <c r="TRJ26" s="11"/>
      <c r="TRK26" s="11"/>
      <c r="TRL26" s="12"/>
      <c r="TRM26" s="9"/>
      <c r="TRN26" s="10"/>
      <c r="TRO26" s="10"/>
      <c r="TRP26" s="10"/>
      <c r="TRQ26" s="10"/>
      <c r="TRR26" s="11"/>
      <c r="TRS26" s="11"/>
      <c r="TRT26" s="12"/>
      <c r="TRU26" s="9"/>
      <c r="TRV26" s="10"/>
      <c r="TRW26" s="10"/>
      <c r="TRX26" s="10"/>
      <c r="TRY26" s="10"/>
      <c r="TRZ26" s="11"/>
      <c r="TSA26" s="11"/>
      <c r="TSB26" s="12"/>
      <c r="TSC26" s="9"/>
      <c r="TSD26" s="10"/>
      <c r="TSE26" s="10"/>
      <c r="TSF26" s="10"/>
      <c r="TSG26" s="10"/>
      <c r="TSH26" s="11"/>
      <c r="TSI26" s="11"/>
      <c r="TSJ26" s="12"/>
      <c r="TSK26" s="9"/>
      <c r="TSL26" s="10"/>
      <c r="TSM26" s="10"/>
      <c r="TSN26" s="10"/>
      <c r="TSO26" s="10"/>
      <c r="TSP26" s="11"/>
      <c r="TSQ26" s="11"/>
      <c r="TSR26" s="12"/>
      <c r="TSS26" s="9"/>
      <c r="TST26" s="10"/>
      <c r="TSU26" s="10"/>
      <c r="TSV26" s="10"/>
      <c r="TSW26" s="10"/>
      <c r="TSX26" s="11"/>
      <c r="TSY26" s="11"/>
      <c r="TSZ26" s="12"/>
      <c r="TTA26" s="9"/>
      <c r="TTB26" s="10"/>
      <c r="TTC26" s="10"/>
      <c r="TTD26" s="10"/>
      <c r="TTE26" s="10"/>
      <c r="TTF26" s="11"/>
      <c r="TTG26" s="11"/>
      <c r="TTH26" s="12"/>
      <c r="TTI26" s="9"/>
      <c r="TTJ26" s="10"/>
      <c r="TTK26" s="10"/>
      <c r="TTL26" s="10"/>
      <c r="TTM26" s="10"/>
      <c r="TTN26" s="11"/>
      <c r="TTO26" s="11"/>
      <c r="TTP26" s="12"/>
      <c r="TTQ26" s="9"/>
      <c r="TTR26" s="10"/>
      <c r="TTS26" s="10"/>
      <c r="TTT26" s="10"/>
      <c r="TTU26" s="10"/>
      <c r="TTV26" s="11"/>
      <c r="TTW26" s="11"/>
      <c r="TTX26" s="12"/>
      <c r="TTY26" s="9"/>
      <c r="TTZ26" s="10"/>
      <c r="TUA26" s="10"/>
      <c r="TUB26" s="10"/>
      <c r="TUC26" s="10"/>
      <c r="TUD26" s="11"/>
      <c r="TUE26" s="11"/>
      <c r="TUF26" s="12"/>
      <c r="TUG26" s="9"/>
      <c r="TUH26" s="10"/>
      <c r="TUI26" s="10"/>
      <c r="TUJ26" s="10"/>
      <c r="TUK26" s="10"/>
      <c r="TUL26" s="11"/>
      <c r="TUM26" s="11"/>
      <c r="TUN26" s="12"/>
      <c r="TUO26" s="9"/>
      <c r="TUP26" s="10"/>
      <c r="TUQ26" s="10"/>
      <c r="TUR26" s="10"/>
      <c r="TUS26" s="10"/>
      <c r="TUT26" s="11"/>
      <c r="TUU26" s="11"/>
      <c r="TUV26" s="12"/>
      <c r="TUW26" s="9"/>
      <c r="TUX26" s="10"/>
      <c r="TUY26" s="10"/>
      <c r="TUZ26" s="10"/>
      <c r="TVA26" s="10"/>
      <c r="TVB26" s="11"/>
      <c r="TVC26" s="11"/>
      <c r="TVD26" s="12"/>
      <c r="TVE26" s="9"/>
      <c r="TVF26" s="10"/>
      <c r="TVG26" s="10"/>
      <c r="TVH26" s="10"/>
      <c r="TVI26" s="10"/>
      <c r="TVJ26" s="11"/>
      <c r="TVK26" s="11"/>
      <c r="TVL26" s="12"/>
      <c r="TVM26" s="9"/>
      <c r="TVN26" s="10"/>
      <c r="TVO26" s="10"/>
      <c r="TVP26" s="10"/>
      <c r="TVQ26" s="10"/>
      <c r="TVR26" s="11"/>
      <c r="TVS26" s="11"/>
      <c r="TVT26" s="12"/>
      <c r="TVU26" s="9"/>
      <c r="TVV26" s="10"/>
      <c r="TVW26" s="10"/>
      <c r="TVX26" s="10"/>
      <c r="TVY26" s="10"/>
      <c r="TVZ26" s="11"/>
      <c r="TWA26" s="11"/>
      <c r="TWB26" s="12"/>
      <c r="TWC26" s="9"/>
      <c r="TWD26" s="10"/>
      <c r="TWE26" s="10"/>
      <c r="TWF26" s="10"/>
      <c r="TWG26" s="10"/>
      <c r="TWH26" s="11"/>
      <c r="TWI26" s="11"/>
      <c r="TWJ26" s="12"/>
      <c r="TWK26" s="9"/>
      <c r="TWL26" s="10"/>
      <c r="TWM26" s="10"/>
      <c r="TWN26" s="10"/>
      <c r="TWO26" s="10"/>
      <c r="TWP26" s="11"/>
      <c r="TWQ26" s="11"/>
      <c r="TWR26" s="12"/>
      <c r="TWS26" s="9"/>
      <c r="TWT26" s="10"/>
      <c r="TWU26" s="10"/>
      <c r="TWV26" s="10"/>
      <c r="TWW26" s="10"/>
      <c r="TWX26" s="11"/>
      <c r="TWY26" s="11"/>
      <c r="TWZ26" s="12"/>
      <c r="TXA26" s="9"/>
      <c r="TXB26" s="10"/>
      <c r="TXC26" s="10"/>
      <c r="TXD26" s="10"/>
      <c r="TXE26" s="10"/>
      <c r="TXF26" s="11"/>
      <c r="TXG26" s="11"/>
      <c r="TXH26" s="12"/>
      <c r="TXI26" s="9"/>
      <c r="TXJ26" s="10"/>
      <c r="TXK26" s="10"/>
      <c r="TXL26" s="10"/>
      <c r="TXM26" s="10"/>
      <c r="TXN26" s="11"/>
      <c r="TXO26" s="11"/>
      <c r="TXP26" s="12"/>
      <c r="TXQ26" s="9"/>
      <c r="TXR26" s="10"/>
      <c r="TXS26" s="10"/>
      <c r="TXT26" s="10"/>
      <c r="TXU26" s="10"/>
      <c r="TXV26" s="11"/>
      <c r="TXW26" s="11"/>
      <c r="TXX26" s="12"/>
      <c r="TXY26" s="9"/>
      <c r="TXZ26" s="10"/>
      <c r="TYA26" s="10"/>
      <c r="TYB26" s="10"/>
      <c r="TYC26" s="10"/>
      <c r="TYD26" s="11"/>
      <c r="TYE26" s="11"/>
      <c r="TYF26" s="12"/>
      <c r="TYG26" s="9"/>
      <c r="TYH26" s="10"/>
      <c r="TYI26" s="10"/>
      <c r="TYJ26" s="10"/>
      <c r="TYK26" s="10"/>
      <c r="TYL26" s="11"/>
      <c r="TYM26" s="11"/>
      <c r="TYN26" s="12"/>
      <c r="TYO26" s="9"/>
      <c r="TYP26" s="10"/>
      <c r="TYQ26" s="10"/>
      <c r="TYR26" s="10"/>
      <c r="TYS26" s="10"/>
      <c r="TYT26" s="11"/>
      <c r="TYU26" s="11"/>
      <c r="TYV26" s="12"/>
      <c r="TYW26" s="9"/>
      <c r="TYX26" s="10"/>
      <c r="TYY26" s="10"/>
      <c r="TYZ26" s="10"/>
      <c r="TZA26" s="10"/>
      <c r="TZB26" s="11"/>
      <c r="TZC26" s="11"/>
      <c r="TZD26" s="12"/>
      <c r="TZE26" s="9"/>
      <c r="TZF26" s="10"/>
      <c r="TZG26" s="10"/>
      <c r="TZH26" s="10"/>
      <c r="TZI26" s="10"/>
      <c r="TZJ26" s="11"/>
      <c r="TZK26" s="11"/>
      <c r="TZL26" s="12"/>
      <c r="TZM26" s="9"/>
      <c r="TZN26" s="10"/>
      <c r="TZO26" s="10"/>
      <c r="TZP26" s="10"/>
      <c r="TZQ26" s="10"/>
      <c r="TZR26" s="11"/>
      <c r="TZS26" s="11"/>
      <c r="TZT26" s="12"/>
      <c r="TZU26" s="9"/>
      <c r="TZV26" s="10"/>
      <c r="TZW26" s="10"/>
      <c r="TZX26" s="10"/>
      <c r="TZY26" s="10"/>
      <c r="TZZ26" s="11"/>
      <c r="UAA26" s="11"/>
      <c r="UAB26" s="12"/>
      <c r="UAC26" s="9"/>
      <c r="UAD26" s="10"/>
      <c r="UAE26" s="10"/>
      <c r="UAF26" s="10"/>
      <c r="UAG26" s="10"/>
      <c r="UAH26" s="11"/>
      <c r="UAI26" s="11"/>
      <c r="UAJ26" s="12"/>
      <c r="UAK26" s="9"/>
      <c r="UAL26" s="10"/>
      <c r="UAM26" s="10"/>
      <c r="UAN26" s="10"/>
      <c r="UAO26" s="10"/>
      <c r="UAP26" s="11"/>
      <c r="UAQ26" s="11"/>
      <c r="UAR26" s="12"/>
      <c r="UAS26" s="9"/>
      <c r="UAT26" s="10"/>
      <c r="UAU26" s="10"/>
      <c r="UAV26" s="10"/>
      <c r="UAW26" s="10"/>
      <c r="UAX26" s="11"/>
      <c r="UAY26" s="11"/>
      <c r="UAZ26" s="12"/>
      <c r="UBA26" s="9"/>
      <c r="UBB26" s="10"/>
      <c r="UBC26" s="10"/>
      <c r="UBD26" s="10"/>
      <c r="UBE26" s="10"/>
      <c r="UBF26" s="11"/>
      <c r="UBG26" s="11"/>
      <c r="UBH26" s="12"/>
      <c r="UBI26" s="9"/>
      <c r="UBJ26" s="10"/>
      <c r="UBK26" s="10"/>
      <c r="UBL26" s="10"/>
      <c r="UBM26" s="10"/>
      <c r="UBN26" s="11"/>
      <c r="UBO26" s="11"/>
      <c r="UBP26" s="12"/>
      <c r="UBQ26" s="9"/>
      <c r="UBR26" s="10"/>
      <c r="UBS26" s="10"/>
      <c r="UBT26" s="10"/>
      <c r="UBU26" s="10"/>
      <c r="UBV26" s="11"/>
      <c r="UBW26" s="11"/>
      <c r="UBX26" s="12"/>
      <c r="UBY26" s="9"/>
      <c r="UBZ26" s="10"/>
      <c r="UCA26" s="10"/>
      <c r="UCB26" s="10"/>
      <c r="UCC26" s="10"/>
      <c r="UCD26" s="11"/>
      <c r="UCE26" s="11"/>
      <c r="UCF26" s="12"/>
      <c r="UCG26" s="9"/>
      <c r="UCH26" s="10"/>
      <c r="UCI26" s="10"/>
      <c r="UCJ26" s="10"/>
      <c r="UCK26" s="10"/>
      <c r="UCL26" s="11"/>
      <c r="UCM26" s="11"/>
      <c r="UCN26" s="12"/>
      <c r="UCO26" s="9"/>
      <c r="UCP26" s="10"/>
      <c r="UCQ26" s="10"/>
      <c r="UCR26" s="10"/>
      <c r="UCS26" s="10"/>
      <c r="UCT26" s="11"/>
      <c r="UCU26" s="11"/>
      <c r="UCV26" s="12"/>
      <c r="UCW26" s="9"/>
      <c r="UCX26" s="10"/>
      <c r="UCY26" s="10"/>
      <c r="UCZ26" s="10"/>
      <c r="UDA26" s="10"/>
      <c r="UDB26" s="11"/>
      <c r="UDC26" s="11"/>
      <c r="UDD26" s="12"/>
      <c r="UDE26" s="9"/>
      <c r="UDF26" s="10"/>
      <c r="UDG26" s="10"/>
      <c r="UDH26" s="10"/>
      <c r="UDI26" s="10"/>
      <c r="UDJ26" s="11"/>
      <c r="UDK26" s="11"/>
      <c r="UDL26" s="12"/>
      <c r="UDM26" s="9"/>
      <c r="UDN26" s="10"/>
      <c r="UDO26" s="10"/>
      <c r="UDP26" s="10"/>
      <c r="UDQ26" s="10"/>
      <c r="UDR26" s="11"/>
      <c r="UDS26" s="11"/>
      <c r="UDT26" s="12"/>
      <c r="UDU26" s="9"/>
      <c r="UDV26" s="10"/>
      <c r="UDW26" s="10"/>
      <c r="UDX26" s="10"/>
      <c r="UDY26" s="10"/>
      <c r="UDZ26" s="11"/>
      <c r="UEA26" s="11"/>
      <c r="UEB26" s="12"/>
      <c r="UEC26" s="9"/>
      <c r="UED26" s="10"/>
      <c r="UEE26" s="10"/>
      <c r="UEF26" s="10"/>
      <c r="UEG26" s="10"/>
      <c r="UEH26" s="11"/>
      <c r="UEI26" s="11"/>
      <c r="UEJ26" s="12"/>
      <c r="UEK26" s="9"/>
      <c r="UEL26" s="10"/>
      <c r="UEM26" s="10"/>
      <c r="UEN26" s="10"/>
      <c r="UEO26" s="10"/>
      <c r="UEP26" s="11"/>
      <c r="UEQ26" s="11"/>
      <c r="UER26" s="12"/>
      <c r="UES26" s="9"/>
      <c r="UET26" s="10"/>
      <c r="UEU26" s="10"/>
      <c r="UEV26" s="10"/>
      <c r="UEW26" s="10"/>
      <c r="UEX26" s="11"/>
      <c r="UEY26" s="11"/>
      <c r="UEZ26" s="12"/>
      <c r="UFA26" s="9"/>
      <c r="UFB26" s="10"/>
      <c r="UFC26" s="10"/>
      <c r="UFD26" s="10"/>
      <c r="UFE26" s="10"/>
      <c r="UFF26" s="11"/>
      <c r="UFG26" s="11"/>
      <c r="UFH26" s="12"/>
      <c r="UFI26" s="9"/>
      <c r="UFJ26" s="10"/>
      <c r="UFK26" s="10"/>
      <c r="UFL26" s="10"/>
      <c r="UFM26" s="10"/>
      <c r="UFN26" s="11"/>
      <c r="UFO26" s="11"/>
      <c r="UFP26" s="12"/>
      <c r="UFQ26" s="9"/>
      <c r="UFR26" s="10"/>
      <c r="UFS26" s="10"/>
      <c r="UFT26" s="10"/>
      <c r="UFU26" s="10"/>
      <c r="UFV26" s="11"/>
      <c r="UFW26" s="11"/>
      <c r="UFX26" s="12"/>
      <c r="UFY26" s="9"/>
      <c r="UFZ26" s="10"/>
      <c r="UGA26" s="10"/>
      <c r="UGB26" s="10"/>
      <c r="UGC26" s="10"/>
      <c r="UGD26" s="11"/>
      <c r="UGE26" s="11"/>
      <c r="UGF26" s="12"/>
      <c r="UGG26" s="9"/>
      <c r="UGH26" s="10"/>
      <c r="UGI26" s="10"/>
      <c r="UGJ26" s="10"/>
      <c r="UGK26" s="10"/>
      <c r="UGL26" s="11"/>
      <c r="UGM26" s="11"/>
      <c r="UGN26" s="12"/>
      <c r="UGO26" s="9"/>
      <c r="UGP26" s="10"/>
      <c r="UGQ26" s="10"/>
      <c r="UGR26" s="10"/>
      <c r="UGS26" s="10"/>
      <c r="UGT26" s="11"/>
      <c r="UGU26" s="11"/>
      <c r="UGV26" s="12"/>
      <c r="UGW26" s="9"/>
      <c r="UGX26" s="10"/>
      <c r="UGY26" s="10"/>
      <c r="UGZ26" s="10"/>
      <c r="UHA26" s="10"/>
      <c r="UHB26" s="11"/>
      <c r="UHC26" s="11"/>
      <c r="UHD26" s="12"/>
      <c r="UHE26" s="9"/>
      <c r="UHF26" s="10"/>
      <c r="UHG26" s="10"/>
      <c r="UHH26" s="10"/>
      <c r="UHI26" s="10"/>
      <c r="UHJ26" s="11"/>
      <c r="UHK26" s="11"/>
      <c r="UHL26" s="12"/>
      <c r="UHM26" s="9"/>
      <c r="UHN26" s="10"/>
      <c r="UHO26" s="10"/>
      <c r="UHP26" s="10"/>
      <c r="UHQ26" s="10"/>
      <c r="UHR26" s="11"/>
      <c r="UHS26" s="11"/>
      <c r="UHT26" s="12"/>
      <c r="UHU26" s="9"/>
      <c r="UHV26" s="10"/>
      <c r="UHW26" s="10"/>
      <c r="UHX26" s="10"/>
      <c r="UHY26" s="10"/>
      <c r="UHZ26" s="11"/>
      <c r="UIA26" s="11"/>
      <c r="UIB26" s="12"/>
      <c r="UIC26" s="9"/>
      <c r="UID26" s="10"/>
      <c r="UIE26" s="10"/>
      <c r="UIF26" s="10"/>
      <c r="UIG26" s="10"/>
      <c r="UIH26" s="11"/>
      <c r="UII26" s="11"/>
      <c r="UIJ26" s="12"/>
      <c r="UIK26" s="9"/>
      <c r="UIL26" s="10"/>
      <c r="UIM26" s="10"/>
      <c r="UIN26" s="10"/>
      <c r="UIO26" s="10"/>
      <c r="UIP26" s="11"/>
      <c r="UIQ26" s="11"/>
      <c r="UIR26" s="12"/>
      <c r="UIS26" s="9"/>
      <c r="UIT26" s="10"/>
      <c r="UIU26" s="10"/>
      <c r="UIV26" s="10"/>
      <c r="UIW26" s="10"/>
      <c r="UIX26" s="11"/>
      <c r="UIY26" s="11"/>
      <c r="UIZ26" s="12"/>
      <c r="UJA26" s="9"/>
      <c r="UJB26" s="10"/>
      <c r="UJC26" s="10"/>
      <c r="UJD26" s="10"/>
      <c r="UJE26" s="10"/>
      <c r="UJF26" s="11"/>
      <c r="UJG26" s="11"/>
      <c r="UJH26" s="12"/>
      <c r="UJI26" s="9"/>
      <c r="UJJ26" s="10"/>
      <c r="UJK26" s="10"/>
      <c r="UJL26" s="10"/>
      <c r="UJM26" s="10"/>
      <c r="UJN26" s="11"/>
      <c r="UJO26" s="11"/>
      <c r="UJP26" s="12"/>
      <c r="UJQ26" s="9"/>
      <c r="UJR26" s="10"/>
      <c r="UJS26" s="10"/>
      <c r="UJT26" s="10"/>
      <c r="UJU26" s="10"/>
      <c r="UJV26" s="11"/>
      <c r="UJW26" s="11"/>
      <c r="UJX26" s="12"/>
      <c r="UJY26" s="9"/>
      <c r="UJZ26" s="10"/>
      <c r="UKA26" s="10"/>
      <c r="UKB26" s="10"/>
      <c r="UKC26" s="10"/>
      <c r="UKD26" s="11"/>
      <c r="UKE26" s="11"/>
      <c r="UKF26" s="12"/>
      <c r="UKG26" s="9"/>
      <c r="UKH26" s="10"/>
      <c r="UKI26" s="10"/>
      <c r="UKJ26" s="10"/>
      <c r="UKK26" s="10"/>
      <c r="UKL26" s="11"/>
      <c r="UKM26" s="11"/>
      <c r="UKN26" s="12"/>
      <c r="UKO26" s="9"/>
      <c r="UKP26" s="10"/>
      <c r="UKQ26" s="10"/>
      <c r="UKR26" s="10"/>
      <c r="UKS26" s="10"/>
      <c r="UKT26" s="11"/>
      <c r="UKU26" s="11"/>
      <c r="UKV26" s="12"/>
      <c r="UKW26" s="9"/>
      <c r="UKX26" s="10"/>
      <c r="UKY26" s="10"/>
      <c r="UKZ26" s="10"/>
      <c r="ULA26" s="10"/>
      <c r="ULB26" s="11"/>
      <c r="ULC26" s="11"/>
      <c r="ULD26" s="12"/>
      <c r="ULE26" s="9"/>
      <c r="ULF26" s="10"/>
      <c r="ULG26" s="10"/>
      <c r="ULH26" s="10"/>
      <c r="ULI26" s="10"/>
      <c r="ULJ26" s="11"/>
      <c r="ULK26" s="11"/>
      <c r="ULL26" s="12"/>
      <c r="ULM26" s="9"/>
      <c r="ULN26" s="10"/>
      <c r="ULO26" s="10"/>
      <c r="ULP26" s="10"/>
      <c r="ULQ26" s="10"/>
      <c r="ULR26" s="11"/>
      <c r="ULS26" s="11"/>
      <c r="ULT26" s="12"/>
      <c r="ULU26" s="9"/>
      <c r="ULV26" s="10"/>
      <c r="ULW26" s="10"/>
      <c r="ULX26" s="10"/>
      <c r="ULY26" s="10"/>
      <c r="ULZ26" s="11"/>
      <c r="UMA26" s="11"/>
      <c r="UMB26" s="12"/>
      <c r="UMC26" s="9"/>
      <c r="UMD26" s="10"/>
      <c r="UME26" s="10"/>
      <c r="UMF26" s="10"/>
      <c r="UMG26" s="10"/>
      <c r="UMH26" s="11"/>
      <c r="UMI26" s="11"/>
      <c r="UMJ26" s="12"/>
      <c r="UMK26" s="9"/>
      <c r="UML26" s="10"/>
      <c r="UMM26" s="10"/>
      <c r="UMN26" s="10"/>
      <c r="UMO26" s="10"/>
      <c r="UMP26" s="11"/>
      <c r="UMQ26" s="11"/>
      <c r="UMR26" s="12"/>
      <c r="UMS26" s="9"/>
      <c r="UMT26" s="10"/>
      <c r="UMU26" s="10"/>
      <c r="UMV26" s="10"/>
      <c r="UMW26" s="10"/>
      <c r="UMX26" s="11"/>
      <c r="UMY26" s="11"/>
      <c r="UMZ26" s="12"/>
      <c r="UNA26" s="9"/>
      <c r="UNB26" s="10"/>
      <c r="UNC26" s="10"/>
      <c r="UND26" s="10"/>
      <c r="UNE26" s="10"/>
      <c r="UNF26" s="11"/>
      <c r="UNG26" s="11"/>
      <c r="UNH26" s="12"/>
      <c r="UNI26" s="9"/>
      <c r="UNJ26" s="10"/>
      <c r="UNK26" s="10"/>
      <c r="UNL26" s="10"/>
      <c r="UNM26" s="10"/>
      <c r="UNN26" s="11"/>
      <c r="UNO26" s="11"/>
      <c r="UNP26" s="12"/>
      <c r="UNQ26" s="9"/>
      <c r="UNR26" s="10"/>
      <c r="UNS26" s="10"/>
      <c r="UNT26" s="10"/>
      <c r="UNU26" s="10"/>
      <c r="UNV26" s="11"/>
      <c r="UNW26" s="11"/>
      <c r="UNX26" s="12"/>
      <c r="UNY26" s="9"/>
      <c r="UNZ26" s="10"/>
      <c r="UOA26" s="10"/>
      <c r="UOB26" s="10"/>
      <c r="UOC26" s="10"/>
      <c r="UOD26" s="11"/>
      <c r="UOE26" s="11"/>
      <c r="UOF26" s="12"/>
      <c r="UOG26" s="9"/>
      <c r="UOH26" s="10"/>
      <c r="UOI26" s="10"/>
      <c r="UOJ26" s="10"/>
      <c r="UOK26" s="10"/>
      <c r="UOL26" s="11"/>
      <c r="UOM26" s="11"/>
      <c r="UON26" s="12"/>
      <c r="UOO26" s="9"/>
      <c r="UOP26" s="10"/>
      <c r="UOQ26" s="10"/>
      <c r="UOR26" s="10"/>
      <c r="UOS26" s="10"/>
      <c r="UOT26" s="11"/>
      <c r="UOU26" s="11"/>
      <c r="UOV26" s="12"/>
      <c r="UOW26" s="9"/>
      <c r="UOX26" s="10"/>
      <c r="UOY26" s="10"/>
      <c r="UOZ26" s="10"/>
      <c r="UPA26" s="10"/>
      <c r="UPB26" s="11"/>
      <c r="UPC26" s="11"/>
      <c r="UPD26" s="12"/>
      <c r="UPE26" s="9"/>
      <c r="UPF26" s="10"/>
      <c r="UPG26" s="10"/>
      <c r="UPH26" s="10"/>
      <c r="UPI26" s="10"/>
      <c r="UPJ26" s="11"/>
      <c r="UPK26" s="11"/>
      <c r="UPL26" s="12"/>
      <c r="UPM26" s="9"/>
      <c r="UPN26" s="10"/>
      <c r="UPO26" s="10"/>
      <c r="UPP26" s="10"/>
      <c r="UPQ26" s="10"/>
      <c r="UPR26" s="11"/>
      <c r="UPS26" s="11"/>
      <c r="UPT26" s="12"/>
      <c r="UPU26" s="9"/>
      <c r="UPV26" s="10"/>
      <c r="UPW26" s="10"/>
      <c r="UPX26" s="10"/>
      <c r="UPY26" s="10"/>
      <c r="UPZ26" s="11"/>
      <c r="UQA26" s="11"/>
      <c r="UQB26" s="12"/>
      <c r="UQC26" s="9"/>
      <c r="UQD26" s="10"/>
      <c r="UQE26" s="10"/>
      <c r="UQF26" s="10"/>
      <c r="UQG26" s="10"/>
      <c r="UQH26" s="11"/>
      <c r="UQI26" s="11"/>
      <c r="UQJ26" s="12"/>
      <c r="UQK26" s="9"/>
      <c r="UQL26" s="10"/>
      <c r="UQM26" s="10"/>
      <c r="UQN26" s="10"/>
      <c r="UQO26" s="10"/>
      <c r="UQP26" s="11"/>
      <c r="UQQ26" s="11"/>
      <c r="UQR26" s="12"/>
      <c r="UQS26" s="9"/>
      <c r="UQT26" s="10"/>
      <c r="UQU26" s="10"/>
      <c r="UQV26" s="10"/>
      <c r="UQW26" s="10"/>
      <c r="UQX26" s="11"/>
      <c r="UQY26" s="11"/>
      <c r="UQZ26" s="12"/>
      <c r="URA26" s="9"/>
      <c r="URB26" s="10"/>
      <c r="URC26" s="10"/>
      <c r="URD26" s="10"/>
      <c r="URE26" s="10"/>
      <c r="URF26" s="11"/>
      <c r="URG26" s="11"/>
      <c r="URH26" s="12"/>
      <c r="URI26" s="9"/>
      <c r="URJ26" s="10"/>
      <c r="URK26" s="10"/>
      <c r="URL26" s="10"/>
      <c r="URM26" s="10"/>
      <c r="URN26" s="11"/>
      <c r="URO26" s="11"/>
      <c r="URP26" s="12"/>
      <c r="URQ26" s="9"/>
      <c r="URR26" s="10"/>
      <c r="URS26" s="10"/>
      <c r="URT26" s="10"/>
      <c r="URU26" s="10"/>
      <c r="URV26" s="11"/>
      <c r="URW26" s="11"/>
      <c r="URX26" s="12"/>
      <c r="URY26" s="9"/>
      <c r="URZ26" s="10"/>
      <c r="USA26" s="10"/>
      <c r="USB26" s="10"/>
      <c r="USC26" s="10"/>
      <c r="USD26" s="11"/>
      <c r="USE26" s="11"/>
      <c r="USF26" s="12"/>
      <c r="USG26" s="9"/>
      <c r="USH26" s="10"/>
      <c r="USI26" s="10"/>
      <c r="USJ26" s="10"/>
      <c r="USK26" s="10"/>
      <c r="USL26" s="11"/>
      <c r="USM26" s="11"/>
      <c r="USN26" s="12"/>
      <c r="USO26" s="9"/>
      <c r="USP26" s="10"/>
      <c r="USQ26" s="10"/>
      <c r="USR26" s="10"/>
      <c r="USS26" s="10"/>
      <c r="UST26" s="11"/>
      <c r="USU26" s="11"/>
      <c r="USV26" s="12"/>
      <c r="USW26" s="9"/>
      <c r="USX26" s="10"/>
      <c r="USY26" s="10"/>
      <c r="USZ26" s="10"/>
      <c r="UTA26" s="10"/>
      <c r="UTB26" s="11"/>
      <c r="UTC26" s="11"/>
      <c r="UTD26" s="12"/>
      <c r="UTE26" s="9"/>
      <c r="UTF26" s="10"/>
      <c r="UTG26" s="10"/>
      <c r="UTH26" s="10"/>
      <c r="UTI26" s="10"/>
      <c r="UTJ26" s="11"/>
      <c r="UTK26" s="11"/>
      <c r="UTL26" s="12"/>
      <c r="UTM26" s="9"/>
      <c r="UTN26" s="10"/>
      <c r="UTO26" s="10"/>
      <c r="UTP26" s="10"/>
      <c r="UTQ26" s="10"/>
      <c r="UTR26" s="11"/>
      <c r="UTS26" s="11"/>
      <c r="UTT26" s="12"/>
      <c r="UTU26" s="9"/>
      <c r="UTV26" s="10"/>
      <c r="UTW26" s="10"/>
      <c r="UTX26" s="10"/>
      <c r="UTY26" s="10"/>
      <c r="UTZ26" s="11"/>
      <c r="UUA26" s="11"/>
      <c r="UUB26" s="12"/>
      <c r="UUC26" s="9"/>
      <c r="UUD26" s="10"/>
      <c r="UUE26" s="10"/>
      <c r="UUF26" s="10"/>
      <c r="UUG26" s="10"/>
      <c r="UUH26" s="11"/>
      <c r="UUI26" s="11"/>
      <c r="UUJ26" s="12"/>
      <c r="UUK26" s="9"/>
      <c r="UUL26" s="10"/>
      <c r="UUM26" s="10"/>
      <c r="UUN26" s="10"/>
      <c r="UUO26" s="10"/>
      <c r="UUP26" s="11"/>
      <c r="UUQ26" s="11"/>
      <c r="UUR26" s="12"/>
      <c r="UUS26" s="9"/>
      <c r="UUT26" s="10"/>
      <c r="UUU26" s="10"/>
      <c r="UUV26" s="10"/>
      <c r="UUW26" s="10"/>
      <c r="UUX26" s="11"/>
      <c r="UUY26" s="11"/>
      <c r="UUZ26" s="12"/>
      <c r="UVA26" s="9"/>
      <c r="UVB26" s="10"/>
      <c r="UVC26" s="10"/>
      <c r="UVD26" s="10"/>
      <c r="UVE26" s="10"/>
      <c r="UVF26" s="11"/>
      <c r="UVG26" s="11"/>
      <c r="UVH26" s="12"/>
      <c r="UVI26" s="9"/>
      <c r="UVJ26" s="10"/>
      <c r="UVK26" s="10"/>
      <c r="UVL26" s="10"/>
      <c r="UVM26" s="10"/>
      <c r="UVN26" s="11"/>
      <c r="UVO26" s="11"/>
      <c r="UVP26" s="12"/>
      <c r="UVQ26" s="9"/>
      <c r="UVR26" s="10"/>
      <c r="UVS26" s="10"/>
      <c r="UVT26" s="10"/>
      <c r="UVU26" s="10"/>
      <c r="UVV26" s="11"/>
      <c r="UVW26" s="11"/>
      <c r="UVX26" s="12"/>
      <c r="UVY26" s="9"/>
      <c r="UVZ26" s="10"/>
      <c r="UWA26" s="10"/>
      <c r="UWB26" s="10"/>
      <c r="UWC26" s="10"/>
      <c r="UWD26" s="11"/>
      <c r="UWE26" s="11"/>
      <c r="UWF26" s="12"/>
      <c r="UWG26" s="9"/>
      <c r="UWH26" s="10"/>
      <c r="UWI26" s="10"/>
      <c r="UWJ26" s="10"/>
      <c r="UWK26" s="10"/>
      <c r="UWL26" s="11"/>
      <c r="UWM26" s="11"/>
      <c r="UWN26" s="12"/>
      <c r="UWO26" s="9"/>
      <c r="UWP26" s="10"/>
      <c r="UWQ26" s="10"/>
      <c r="UWR26" s="10"/>
      <c r="UWS26" s="10"/>
      <c r="UWT26" s="11"/>
      <c r="UWU26" s="11"/>
      <c r="UWV26" s="12"/>
      <c r="UWW26" s="9"/>
      <c r="UWX26" s="10"/>
      <c r="UWY26" s="10"/>
      <c r="UWZ26" s="10"/>
      <c r="UXA26" s="10"/>
      <c r="UXB26" s="11"/>
      <c r="UXC26" s="11"/>
      <c r="UXD26" s="12"/>
      <c r="UXE26" s="9"/>
      <c r="UXF26" s="10"/>
      <c r="UXG26" s="10"/>
      <c r="UXH26" s="10"/>
      <c r="UXI26" s="10"/>
      <c r="UXJ26" s="11"/>
      <c r="UXK26" s="11"/>
      <c r="UXL26" s="12"/>
      <c r="UXM26" s="9"/>
      <c r="UXN26" s="10"/>
      <c r="UXO26" s="10"/>
      <c r="UXP26" s="10"/>
      <c r="UXQ26" s="10"/>
      <c r="UXR26" s="11"/>
      <c r="UXS26" s="11"/>
      <c r="UXT26" s="12"/>
      <c r="UXU26" s="9"/>
      <c r="UXV26" s="10"/>
      <c r="UXW26" s="10"/>
      <c r="UXX26" s="10"/>
      <c r="UXY26" s="10"/>
      <c r="UXZ26" s="11"/>
      <c r="UYA26" s="11"/>
      <c r="UYB26" s="12"/>
      <c r="UYC26" s="9"/>
      <c r="UYD26" s="10"/>
      <c r="UYE26" s="10"/>
      <c r="UYF26" s="10"/>
      <c r="UYG26" s="10"/>
      <c r="UYH26" s="11"/>
      <c r="UYI26" s="11"/>
      <c r="UYJ26" s="12"/>
      <c r="UYK26" s="9"/>
      <c r="UYL26" s="10"/>
      <c r="UYM26" s="10"/>
      <c r="UYN26" s="10"/>
      <c r="UYO26" s="10"/>
      <c r="UYP26" s="11"/>
      <c r="UYQ26" s="11"/>
      <c r="UYR26" s="12"/>
      <c r="UYS26" s="9"/>
      <c r="UYT26" s="10"/>
      <c r="UYU26" s="10"/>
      <c r="UYV26" s="10"/>
      <c r="UYW26" s="10"/>
      <c r="UYX26" s="11"/>
      <c r="UYY26" s="11"/>
      <c r="UYZ26" s="12"/>
      <c r="UZA26" s="9"/>
      <c r="UZB26" s="10"/>
      <c r="UZC26" s="10"/>
      <c r="UZD26" s="10"/>
      <c r="UZE26" s="10"/>
      <c r="UZF26" s="11"/>
      <c r="UZG26" s="11"/>
      <c r="UZH26" s="12"/>
      <c r="UZI26" s="9"/>
      <c r="UZJ26" s="10"/>
      <c r="UZK26" s="10"/>
      <c r="UZL26" s="10"/>
      <c r="UZM26" s="10"/>
      <c r="UZN26" s="11"/>
      <c r="UZO26" s="11"/>
      <c r="UZP26" s="12"/>
      <c r="UZQ26" s="9"/>
      <c r="UZR26" s="10"/>
      <c r="UZS26" s="10"/>
      <c r="UZT26" s="10"/>
      <c r="UZU26" s="10"/>
      <c r="UZV26" s="11"/>
      <c r="UZW26" s="11"/>
      <c r="UZX26" s="12"/>
      <c r="UZY26" s="9"/>
      <c r="UZZ26" s="10"/>
      <c r="VAA26" s="10"/>
      <c r="VAB26" s="10"/>
      <c r="VAC26" s="10"/>
      <c r="VAD26" s="11"/>
      <c r="VAE26" s="11"/>
      <c r="VAF26" s="12"/>
      <c r="VAG26" s="9"/>
      <c r="VAH26" s="10"/>
      <c r="VAI26" s="10"/>
      <c r="VAJ26" s="10"/>
      <c r="VAK26" s="10"/>
      <c r="VAL26" s="11"/>
      <c r="VAM26" s="11"/>
      <c r="VAN26" s="12"/>
      <c r="VAO26" s="9"/>
      <c r="VAP26" s="10"/>
      <c r="VAQ26" s="10"/>
      <c r="VAR26" s="10"/>
      <c r="VAS26" s="10"/>
      <c r="VAT26" s="11"/>
      <c r="VAU26" s="11"/>
      <c r="VAV26" s="12"/>
      <c r="VAW26" s="9"/>
      <c r="VAX26" s="10"/>
      <c r="VAY26" s="10"/>
      <c r="VAZ26" s="10"/>
      <c r="VBA26" s="10"/>
      <c r="VBB26" s="11"/>
      <c r="VBC26" s="11"/>
      <c r="VBD26" s="12"/>
      <c r="VBE26" s="9"/>
      <c r="VBF26" s="10"/>
      <c r="VBG26" s="10"/>
      <c r="VBH26" s="10"/>
      <c r="VBI26" s="10"/>
      <c r="VBJ26" s="11"/>
      <c r="VBK26" s="11"/>
      <c r="VBL26" s="12"/>
      <c r="VBM26" s="9"/>
      <c r="VBN26" s="10"/>
      <c r="VBO26" s="10"/>
      <c r="VBP26" s="10"/>
      <c r="VBQ26" s="10"/>
      <c r="VBR26" s="11"/>
      <c r="VBS26" s="11"/>
      <c r="VBT26" s="12"/>
      <c r="VBU26" s="9"/>
      <c r="VBV26" s="10"/>
      <c r="VBW26" s="10"/>
      <c r="VBX26" s="10"/>
      <c r="VBY26" s="10"/>
      <c r="VBZ26" s="11"/>
      <c r="VCA26" s="11"/>
      <c r="VCB26" s="12"/>
      <c r="VCC26" s="9"/>
      <c r="VCD26" s="10"/>
      <c r="VCE26" s="10"/>
      <c r="VCF26" s="10"/>
      <c r="VCG26" s="10"/>
      <c r="VCH26" s="11"/>
      <c r="VCI26" s="11"/>
      <c r="VCJ26" s="12"/>
      <c r="VCK26" s="9"/>
      <c r="VCL26" s="10"/>
      <c r="VCM26" s="10"/>
      <c r="VCN26" s="10"/>
      <c r="VCO26" s="10"/>
      <c r="VCP26" s="11"/>
      <c r="VCQ26" s="11"/>
      <c r="VCR26" s="12"/>
      <c r="VCS26" s="9"/>
      <c r="VCT26" s="10"/>
      <c r="VCU26" s="10"/>
      <c r="VCV26" s="10"/>
      <c r="VCW26" s="10"/>
      <c r="VCX26" s="11"/>
      <c r="VCY26" s="11"/>
      <c r="VCZ26" s="12"/>
      <c r="VDA26" s="9"/>
      <c r="VDB26" s="10"/>
      <c r="VDC26" s="10"/>
      <c r="VDD26" s="10"/>
      <c r="VDE26" s="10"/>
      <c r="VDF26" s="11"/>
      <c r="VDG26" s="11"/>
      <c r="VDH26" s="12"/>
      <c r="VDI26" s="9"/>
      <c r="VDJ26" s="10"/>
      <c r="VDK26" s="10"/>
      <c r="VDL26" s="10"/>
      <c r="VDM26" s="10"/>
      <c r="VDN26" s="11"/>
      <c r="VDO26" s="11"/>
      <c r="VDP26" s="12"/>
      <c r="VDQ26" s="9"/>
      <c r="VDR26" s="10"/>
      <c r="VDS26" s="10"/>
      <c r="VDT26" s="10"/>
      <c r="VDU26" s="10"/>
      <c r="VDV26" s="11"/>
      <c r="VDW26" s="11"/>
      <c r="VDX26" s="12"/>
      <c r="VDY26" s="9"/>
      <c r="VDZ26" s="10"/>
      <c r="VEA26" s="10"/>
      <c r="VEB26" s="10"/>
      <c r="VEC26" s="10"/>
      <c r="VED26" s="11"/>
      <c r="VEE26" s="11"/>
      <c r="VEF26" s="12"/>
      <c r="VEG26" s="9"/>
      <c r="VEH26" s="10"/>
      <c r="VEI26" s="10"/>
      <c r="VEJ26" s="10"/>
      <c r="VEK26" s="10"/>
      <c r="VEL26" s="11"/>
      <c r="VEM26" s="11"/>
      <c r="VEN26" s="12"/>
      <c r="VEO26" s="9"/>
      <c r="VEP26" s="10"/>
      <c r="VEQ26" s="10"/>
      <c r="VER26" s="10"/>
      <c r="VES26" s="10"/>
      <c r="VET26" s="11"/>
      <c r="VEU26" s="11"/>
      <c r="VEV26" s="12"/>
      <c r="VEW26" s="9"/>
      <c r="VEX26" s="10"/>
      <c r="VEY26" s="10"/>
      <c r="VEZ26" s="10"/>
      <c r="VFA26" s="10"/>
      <c r="VFB26" s="11"/>
      <c r="VFC26" s="11"/>
      <c r="VFD26" s="12"/>
      <c r="VFE26" s="9"/>
      <c r="VFF26" s="10"/>
      <c r="VFG26" s="10"/>
      <c r="VFH26" s="10"/>
      <c r="VFI26" s="10"/>
      <c r="VFJ26" s="11"/>
      <c r="VFK26" s="11"/>
      <c r="VFL26" s="12"/>
      <c r="VFM26" s="9"/>
      <c r="VFN26" s="10"/>
      <c r="VFO26" s="10"/>
      <c r="VFP26" s="10"/>
      <c r="VFQ26" s="10"/>
      <c r="VFR26" s="11"/>
      <c r="VFS26" s="11"/>
      <c r="VFT26" s="12"/>
      <c r="VFU26" s="9"/>
      <c r="VFV26" s="10"/>
      <c r="VFW26" s="10"/>
      <c r="VFX26" s="10"/>
      <c r="VFY26" s="10"/>
      <c r="VFZ26" s="11"/>
      <c r="VGA26" s="11"/>
      <c r="VGB26" s="12"/>
      <c r="VGC26" s="9"/>
      <c r="VGD26" s="10"/>
      <c r="VGE26" s="10"/>
      <c r="VGF26" s="10"/>
      <c r="VGG26" s="10"/>
      <c r="VGH26" s="11"/>
      <c r="VGI26" s="11"/>
      <c r="VGJ26" s="12"/>
      <c r="VGK26" s="9"/>
      <c r="VGL26" s="10"/>
      <c r="VGM26" s="10"/>
      <c r="VGN26" s="10"/>
      <c r="VGO26" s="10"/>
      <c r="VGP26" s="11"/>
      <c r="VGQ26" s="11"/>
      <c r="VGR26" s="12"/>
      <c r="VGS26" s="9"/>
      <c r="VGT26" s="10"/>
      <c r="VGU26" s="10"/>
      <c r="VGV26" s="10"/>
      <c r="VGW26" s="10"/>
      <c r="VGX26" s="11"/>
      <c r="VGY26" s="11"/>
      <c r="VGZ26" s="12"/>
      <c r="VHA26" s="9"/>
      <c r="VHB26" s="10"/>
      <c r="VHC26" s="10"/>
      <c r="VHD26" s="10"/>
      <c r="VHE26" s="10"/>
      <c r="VHF26" s="11"/>
      <c r="VHG26" s="11"/>
      <c r="VHH26" s="12"/>
      <c r="VHI26" s="9"/>
      <c r="VHJ26" s="10"/>
      <c r="VHK26" s="10"/>
      <c r="VHL26" s="10"/>
      <c r="VHM26" s="10"/>
      <c r="VHN26" s="11"/>
      <c r="VHO26" s="11"/>
      <c r="VHP26" s="12"/>
      <c r="VHQ26" s="9"/>
      <c r="VHR26" s="10"/>
      <c r="VHS26" s="10"/>
      <c r="VHT26" s="10"/>
      <c r="VHU26" s="10"/>
      <c r="VHV26" s="11"/>
      <c r="VHW26" s="11"/>
      <c r="VHX26" s="12"/>
      <c r="VHY26" s="9"/>
      <c r="VHZ26" s="10"/>
      <c r="VIA26" s="10"/>
      <c r="VIB26" s="10"/>
      <c r="VIC26" s="10"/>
      <c r="VID26" s="11"/>
      <c r="VIE26" s="11"/>
      <c r="VIF26" s="12"/>
      <c r="VIG26" s="9"/>
      <c r="VIH26" s="10"/>
      <c r="VII26" s="10"/>
      <c r="VIJ26" s="10"/>
      <c r="VIK26" s="10"/>
      <c r="VIL26" s="11"/>
      <c r="VIM26" s="11"/>
      <c r="VIN26" s="12"/>
      <c r="VIO26" s="9"/>
      <c r="VIP26" s="10"/>
      <c r="VIQ26" s="10"/>
      <c r="VIR26" s="10"/>
      <c r="VIS26" s="10"/>
      <c r="VIT26" s="11"/>
      <c r="VIU26" s="11"/>
      <c r="VIV26" s="12"/>
      <c r="VIW26" s="9"/>
      <c r="VIX26" s="10"/>
      <c r="VIY26" s="10"/>
      <c r="VIZ26" s="10"/>
      <c r="VJA26" s="10"/>
      <c r="VJB26" s="11"/>
      <c r="VJC26" s="11"/>
      <c r="VJD26" s="12"/>
      <c r="VJE26" s="9"/>
      <c r="VJF26" s="10"/>
      <c r="VJG26" s="10"/>
      <c r="VJH26" s="10"/>
      <c r="VJI26" s="10"/>
      <c r="VJJ26" s="11"/>
      <c r="VJK26" s="11"/>
      <c r="VJL26" s="12"/>
      <c r="VJM26" s="9"/>
      <c r="VJN26" s="10"/>
      <c r="VJO26" s="10"/>
      <c r="VJP26" s="10"/>
      <c r="VJQ26" s="10"/>
      <c r="VJR26" s="11"/>
      <c r="VJS26" s="11"/>
      <c r="VJT26" s="12"/>
      <c r="VJU26" s="9"/>
      <c r="VJV26" s="10"/>
      <c r="VJW26" s="10"/>
      <c r="VJX26" s="10"/>
      <c r="VJY26" s="10"/>
      <c r="VJZ26" s="11"/>
      <c r="VKA26" s="11"/>
      <c r="VKB26" s="12"/>
      <c r="VKC26" s="9"/>
      <c r="VKD26" s="10"/>
      <c r="VKE26" s="10"/>
      <c r="VKF26" s="10"/>
      <c r="VKG26" s="10"/>
      <c r="VKH26" s="11"/>
      <c r="VKI26" s="11"/>
      <c r="VKJ26" s="12"/>
      <c r="VKK26" s="9"/>
      <c r="VKL26" s="10"/>
      <c r="VKM26" s="10"/>
      <c r="VKN26" s="10"/>
      <c r="VKO26" s="10"/>
      <c r="VKP26" s="11"/>
      <c r="VKQ26" s="11"/>
      <c r="VKR26" s="12"/>
      <c r="VKS26" s="9"/>
      <c r="VKT26" s="10"/>
      <c r="VKU26" s="10"/>
      <c r="VKV26" s="10"/>
      <c r="VKW26" s="10"/>
      <c r="VKX26" s="11"/>
      <c r="VKY26" s="11"/>
      <c r="VKZ26" s="12"/>
      <c r="VLA26" s="9"/>
      <c r="VLB26" s="10"/>
      <c r="VLC26" s="10"/>
      <c r="VLD26" s="10"/>
      <c r="VLE26" s="10"/>
      <c r="VLF26" s="11"/>
      <c r="VLG26" s="11"/>
      <c r="VLH26" s="12"/>
      <c r="VLI26" s="9"/>
      <c r="VLJ26" s="10"/>
      <c r="VLK26" s="10"/>
      <c r="VLL26" s="10"/>
      <c r="VLM26" s="10"/>
      <c r="VLN26" s="11"/>
      <c r="VLO26" s="11"/>
      <c r="VLP26" s="12"/>
      <c r="VLQ26" s="9"/>
      <c r="VLR26" s="10"/>
      <c r="VLS26" s="10"/>
      <c r="VLT26" s="10"/>
      <c r="VLU26" s="10"/>
      <c r="VLV26" s="11"/>
      <c r="VLW26" s="11"/>
      <c r="VLX26" s="12"/>
      <c r="VLY26" s="9"/>
      <c r="VLZ26" s="10"/>
      <c r="VMA26" s="10"/>
      <c r="VMB26" s="10"/>
      <c r="VMC26" s="10"/>
      <c r="VMD26" s="11"/>
      <c r="VME26" s="11"/>
      <c r="VMF26" s="12"/>
      <c r="VMG26" s="9"/>
      <c r="VMH26" s="10"/>
      <c r="VMI26" s="10"/>
      <c r="VMJ26" s="10"/>
      <c r="VMK26" s="10"/>
      <c r="VML26" s="11"/>
      <c r="VMM26" s="11"/>
      <c r="VMN26" s="12"/>
      <c r="VMO26" s="9"/>
      <c r="VMP26" s="10"/>
      <c r="VMQ26" s="10"/>
      <c r="VMR26" s="10"/>
      <c r="VMS26" s="10"/>
      <c r="VMT26" s="11"/>
      <c r="VMU26" s="11"/>
      <c r="VMV26" s="12"/>
      <c r="VMW26" s="9"/>
      <c r="VMX26" s="10"/>
      <c r="VMY26" s="10"/>
      <c r="VMZ26" s="10"/>
      <c r="VNA26" s="10"/>
      <c r="VNB26" s="11"/>
      <c r="VNC26" s="11"/>
      <c r="VND26" s="12"/>
      <c r="VNE26" s="9"/>
      <c r="VNF26" s="10"/>
      <c r="VNG26" s="10"/>
      <c r="VNH26" s="10"/>
      <c r="VNI26" s="10"/>
      <c r="VNJ26" s="11"/>
      <c r="VNK26" s="11"/>
      <c r="VNL26" s="12"/>
      <c r="VNM26" s="9"/>
      <c r="VNN26" s="10"/>
      <c r="VNO26" s="10"/>
      <c r="VNP26" s="10"/>
      <c r="VNQ26" s="10"/>
      <c r="VNR26" s="11"/>
      <c r="VNS26" s="11"/>
      <c r="VNT26" s="12"/>
      <c r="VNU26" s="9"/>
      <c r="VNV26" s="10"/>
      <c r="VNW26" s="10"/>
      <c r="VNX26" s="10"/>
      <c r="VNY26" s="10"/>
      <c r="VNZ26" s="11"/>
      <c r="VOA26" s="11"/>
      <c r="VOB26" s="12"/>
      <c r="VOC26" s="9"/>
      <c r="VOD26" s="10"/>
      <c r="VOE26" s="10"/>
      <c r="VOF26" s="10"/>
      <c r="VOG26" s="10"/>
      <c r="VOH26" s="11"/>
      <c r="VOI26" s="11"/>
      <c r="VOJ26" s="12"/>
      <c r="VOK26" s="9"/>
      <c r="VOL26" s="10"/>
      <c r="VOM26" s="10"/>
      <c r="VON26" s="10"/>
      <c r="VOO26" s="10"/>
      <c r="VOP26" s="11"/>
      <c r="VOQ26" s="11"/>
      <c r="VOR26" s="12"/>
      <c r="VOS26" s="9"/>
      <c r="VOT26" s="10"/>
      <c r="VOU26" s="10"/>
      <c r="VOV26" s="10"/>
      <c r="VOW26" s="10"/>
      <c r="VOX26" s="11"/>
      <c r="VOY26" s="11"/>
      <c r="VOZ26" s="12"/>
      <c r="VPA26" s="9"/>
      <c r="VPB26" s="10"/>
      <c r="VPC26" s="10"/>
      <c r="VPD26" s="10"/>
      <c r="VPE26" s="10"/>
      <c r="VPF26" s="11"/>
      <c r="VPG26" s="11"/>
      <c r="VPH26" s="12"/>
      <c r="VPI26" s="9"/>
      <c r="VPJ26" s="10"/>
      <c r="VPK26" s="10"/>
      <c r="VPL26" s="10"/>
      <c r="VPM26" s="10"/>
      <c r="VPN26" s="11"/>
      <c r="VPO26" s="11"/>
      <c r="VPP26" s="12"/>
      <c r="VPQ26" s="9"/>
      <c r="VPR26" s="10"/>
      <c r="VPS26" s="10"/>
      <c r="VPT26" s="10"/>
      <c r="VPU26" s="10"/>
      <c r="VPV26" s="11"/>
      <c r="VPW26" s="11"/>
      <c r="VPX26" s="12"/>
      <c r="VPY26" s="9"/>
      <c r="VPZ26" s="10"/>
      <c r="VQA26" s="10"/>
      <c r="VQB26" s="10"/>
      <c r="VQC26" s="10"/>
      <c r="VQD26" s="11"/>
      <c r="VQE26" s="11"/>
      <c r="VQF26" s="12"/>
      <c r="VQG26" s="9"/>
      <c r="VQH26" s="10"/>
      <c r="VQI26" s="10"/>
      <c r="VQJ26" s="10"/>
      <c r="VQK26" s="10"/>
      <c r="VQL26" s="11"/>
      <c r="VQM26" s="11"/>
      <c r="VQN26" s="12"/>
      <c r="VQO26" s="9"/>
      <c r="VQP26" s="10"/>
      <c r="VQQ26" s="10"/>
      <c r="VQR26" s="10"/>
      <c r="VQS26" s="10"/>
      <c r="VQT26" s="11"/>
      <c r="VQU26" s="11"/>
      <c r="VQV26" s="12"/>
      <c r="VQW26" s="9"/>
      <c r="VQX26" s="10"/>
      <c r="VQY26" s="10"/>
      <c r="VQZ26" s="10"/>
      <c r="VRA26" s="10"/>
      <c r="VRB26" s="11"/>
      <c r="VRC26" s="11"/>
      <c r="VRD26" s="12"/>
      <c r="VRE26" s="9"/>
      <c r="VRF26" s="10"/>
      <c r="VRG26" s="10"/>
      <c r="VRH26" s="10"/>
      <c r="VRI26" s="10"/>
      <c r="VRJ26" s="11"/>
      <c r="VRK26" s="11"/>
      <c r="VRL26" s="12"/>
      <c r="VRM26" s="9"/>
      <c r="VRN26" s="10"/>
      <c r="VRO26" s="10"/>
      <c r="VRP26" s="10"/>
      <c r="VRQ26" s="10"/>
      <c r="VRR26" s="11"/>
      <c r="VRS26" s="11"/>
      <c r="VRT26" s="12"/>
      <c r="VRU26" s="9"/>
      <c r="VRV26" s="10"/>
      <c r="VRW26" s="10"/>
      <c r="VRX26" s="10"/>
      <c r="VRY26" s="10"/>
      <c r="VRZ26" s="11"/>
      <c r="VSA26" s="11"/>
      <c r="VSB26" s="12"/>
      <c r="VSC26" s="9"/>
      <c r="VSD26" s="10"/>
      <c r="VSE26" s="10"/>
      <c r="VSF26" s="10"/>
      <c r="VSG26" s="10"/>
      <c r="VSH26" s="11"/>
      <c r="VSI26" s="11"/>
      <c r="VSJ26" s="12"/>
      <c r="VSK26" s="9"/>
      <c r="VSL26" s="10"/>
      <c r="VSM26" s="10"/>
      <c r="VSN26" s="10"/>
      <c r="VSO26" s="10"/>
      <c r="VSP26" s="11"/>
      <c r="VSQ26" s="11"/>
      <c r="VSR26" s="12"/>
      <c r="VSS26" s="9"/>
      <c r="VST26" s="10"/>
      <c r="VSU26" s="10"/>
      <c r="VSV26" s="10"/>
      <c r="VSW26" s="10"/>
      <c r="VSX26" s="11"/>
      <c r="VSY26" s="11"/>
      <c r="VSZ26" s="12"/>
      <c r="VTA26" s="9"/>
      <c r="VTB26" s="10"/>
      <c r="VTC26" s="10"/>
      <c r="VTD26" s="10"/>
      <c r="VTE26" s="10"/>
      <c r="VTF26" s="11"/>
      <c r="VTG26" s="11"/>
      <c r="VTH26" s="12"/>
      <c r="VTI26" s="9"/>
      <c r="VTJ26" s="10"/>
      <c r="VTK26" s="10"/>
      <c r="VTL26" s="10"/>
      <c r="VTM26" s="10"/>
      <c r="VTN26" s="11"/>
      <c r="VTO26" s="11"/>
      <c r="VTP26" s="12"/>
      <c r="VTQ26" s="9"/>
      <c r="VTR26" s="10"/>
      <c r="VTS26" s="10"/>
      <c r="VTT26" s="10"/>
      <c r="VTU26" s="10"/>
      <c r="VTV26" s="11"/>
      <c r="VTW26" s="11"/>
      <c r="VTX26" s="12"/>
      <c r="VTY26" s="9"/>
      <c r="VTZ26" s="10"/>
      <c r="VUA26" s="10"/>
      <c r="VUB26" s="10"/>
      <c r="VUC26" s="10"/>
      <c r="VUD26" s="11"/>
      <c r="VUE26" s="11"/>
      <c r="VUF26" s="12"/>
      <c r="VUG26" s="9"/>
      <c r="VUH26" s="10"/>
      <c r="VUI26" s="10"/>
      <c r="VUJ26" s="10"/>
      <c r="VUK26" s="10"/>
      <c r="VUL26" s="11"/>
      <c r="VUM26" s="11"/>
      <c r="VUN26" s="12"/>
      <c r="VUO26" s="9"/>
      <c r="VUP26" s="10"/>
      <c r="VUQ26" s="10"/>
      <c r="VUR26" s="10"/>
      <c r="VUS26" s="10"/>
      <c r="VUT26" s="11"/>
      <c r="VUU26" s="11"/>
      <c r="VUV26" s="12"/>
      <c r="VUW26" s="9"/>
      <c r="VUX26" s="10"/>
      <c r="VUY26" s="10"/>
      <c r="VUZ26" s="10"/>
      <c r="VVA26" s="10"/>
      <c r="VVB26" s="11"/>
      <c r="VVC26" s="11"/>
      <c r="VVD26" s="12"/>
      <c r="VVE26" s="9"/>
      <c r="VVF26" s="10"/>
      <c r="VVG26" s="10"/>
      <c r="VVH26" s="10"/>
      <c r="VVI26" s="10"/>
      <c r="VVJ26" s="11"/>
      <c r="VVK26" s="11"/>
      <c r="VVL26" s="12"/>
      <c r="VVM26" s="9"/>
      <c r="VVN26" s="10"/>
      <c r="VVO26" s="10"/>
      <c r="VVP26" s="10"/>
      <c r="VVQ26" s="10"/>
      <c r="VVR26" s="11"/>
      <c r="VVS26" s="11"/>
      <c r="VVT26" s="12"/>
      <c r="VVU26" s="9"/>
      <c r="VVV26" s="10"/>
      <c r="VVW26" s="10"/>
      <c r="VVX26" s="10"/>
      <c r="VVY26" s="10"/>
      <c r="VVZ26" s="11"/>
      <c r="VWA26" s="11"/>
      <c r="VWB26" s="12"/>
      <c r="VWC26" s="9"/>
      <c r="VWD26" s="10"/>
      <c r="VWE26" s="10"/>
      <c r="VWF26" s="10"/>
      <c r="VWG26" s="10"/>
      <c r="VWH26" s="11"/>
      <c r="VWI26" s="11"/>
      <c r="VWJ26" s="12"/>
      <c r="VWK26" s="9"/>
      <c r="VWL26" s="10"/>
      <c r="VWM26" s="10"/>
      <c r="VWN26" s="10"/>
      <c r="VWO26" s="10"/>
      <c r="VWP26" s="11"/>
      <c r="VWQ26" s="11"/>
      <c r="VWR26" s="12"/>
      <c r="VWS26" s="9"/>
      <c r="VWT26" s="10"/>
      <c r="VWU26" s="10"/>
      <c r="VWV26" s="10"/>
      <c r="VWW26" s="10"/>
      <c r="VWX26" s="11"/>
      <c r="VWY26" s="11"/>
      <c r="VWZ26" s="12"/>
      <c r="VXA26" s="9"/>
      <c r="VXB26" s="10"/>
      <c r="VXC26" s="10"/>
      <c r="VXD26" s="10"/>
      <c r="VXE26" s="10"/>
      <c r="VXF26" s="11"/>
      <c r="VXG26" s="11"/>
      <c r="VXH26" s="12"/>
      <c r="VXI26" s="9"/>
      <c r="VXJ26" s="10"/>
      <c r="VXK26" s="10"/>
      <c r="VXL26" s="10"/>
      <c r="VXM26" s="10"/>
      <c r="VXN26" s="11"/>
      <c r="VXO26" s="11"/>
      <c r="VXP26" s="12"/>
      <c r="VXQ26" s="9"/>
      <c r="VXR26" s="10"/>
      <c r="VXS26" s="10"/>
      <c r="VXT26" s="10"/>
      <c r="VXU26" s="10"/>
      <c r="VXV26" s="11"/>
      <c r="VXW26" s="11"/>
      <c r="VXX26" s="12"/>
      <c r="VXY26" s="9"/>
      <c r="VXZ26" s="10"/>
      <c r="VYA26" s="10"/>
      <c r="VYB26" s="10"/>
      <c r="VYC26" s="10"/>
      <c r="VYD26" s="11"/>
      <c r="VYE26" s="11"/>
      <c r="VYF26" s="12"/>
      <c r="VYG26" s="9"/>
      <c r="VYH26" s="10"/>
      <c r="VYI26" s="10"/>
      <c r="VYJ26" s="10"/>
      <c r="VYK26" s="10"/>
      <c r="VYL26" s="11"/>
      <c r="VYM26" s="11"/>
      <c r="VYN26" s="12"/>
      <c r="VYO26" s="9"/>
      <c r="VYP26" s="10"/>
      <c r="VYQ26" s="10"/>
      <c r="VYR26" s="10"/>
      <c r="VYS26" s="10"/>
      <c r="VYT26" s="11"/>
      <c r="VYU26" s="11"/>
      <c r="VYV26" s="12"/>
      <c r="VYW26" s="9"/>
      <c r="VYX26" s="10"/>
      <c r="VYY26" s="10"/>
      <c r="VYZ26" s="10"/>
      <c r="VZA26" s="10"/>
      <c r="VZB26" s="11"/>
      <c r="VZC26" s="11"/>
      <c r="VZD26" s="12"/>
      <c r="VZE26" s="9"/>
      <c r="VZF26" s="10"/>
      <c r="VZG26" s="10"/>
      <c r="VZH26" s="10"/>
      <c r="VZI26" s="10"/>
      <c r="VZJ26" s="11"/>
      <c r="VZK26" s="11"/>
      <c r="VZL26" s="12"/>
      <c r="VZM26" s="9"/>
      <c r="VZN26" s="10"/>
      <c r="VZO26" s="10"/>
      <c r="VZP26" s="10"/>
      <c r="VZQ26" s="10"/>
      <c r="VZR26" s="11"/>
      <c r="VZS26" s="11"/>
      <c r="VZT26" s="12"/>
      <c r="VZU26" s="9"/>
      <c r="VZV26" s="10"/>
      <c r="VZW26" s="10"/>
      <c r="VZX26" s="10"/>
      <c r="VZY26" s="10"/>
      <c r="VZZ26" s="11"/>
      <c r="WAA26" s="11"/>
      <c r="WAB26" s="12"/>
      <c r="WAC26" s="9"/>
      <c r="WAD26" s="10"/>
      <c r="WAE26" s="10"/>
      <c r="WAF26" s="10"/>
      <c r="WAG26" s="10"/>
      <c r="WAH26" s="11"/>
      <c r="WAI26" s="11"/>
      <c r="WAJ26" s="12"/>
      <c r="WAK26" s="9"/>
      <c r="WAL26" s="10"/>
      <c r="WAM26" s="10"/>
      <c r="WAN26" s="10"/>
      <c r="WAO26" s="10"/>
      <c r="WAP26" s="11"/>
      <c r="WAQ26" s="11"/>
      <c r="WAR26" s="12"/>
      <c r="WAS26" s="9"/>
      <c r="WAT26" s="10"/>
      <c r="WAU26" s="10"/>
      <c r="WAV26" s="10"/>
      <c r="WAW26" s="10"/>
      <c r="WAX26" s="11"/>
      <c r="WAY26" s="11"/>
      <c r="WAZ26" s="12"/>
      <c r="WBA26" s="9"/>
      <c r="WBB26" s="10"/>
      <c r="WBC26" s="10"/>
      <c r="WBD26" s="10"/>
      <c r="WBE26" s="10"/>
      <c r="WBF26" s="11"/>
      <c r="WBG26" s="11"/>
      <c r="WBH26" s="12"/>
      <c r="WBI26" s="9"/>
      <c r="WBJ26" s="10"/>
      <c r="WBK26" s="10"/>
      <c r="WBL26" s="10"/>
      <c r="WBM26" s="10"/>
      <c r="WBN26" s="11"/>
      <c r="WBO26" s="11"/>
      <c r="WBP26" s="12"/>
      <c r="WBQ26" s="9"/>
      <c r="WBR26" s="10"/>
      <c r="WBS26" s="10"/>
      <c r="WBT26" s="10"/>
      <c r="WBU26" s="10"/>
      <c r="WBV26" s="11"/>
      <c r="WBW26" s="11"/>
      <c r="WBX26" s="12"/>
      <c r="WBY26" s="9"/>
      <c r="WBZ26" s="10"/>
      <c r="WCA26" s="10"/>
      <c r="WCB26" s="10"/>
      <c r="WCC26" s="10"/>
      <c r="WCD26" s="11"/>
      <c r="WCE26" s="11"/>
      <c r="WCF26" s="12"/>
      <c r="WCG26" s="9"/>
      <c r="WCH26" s="10"/>
      <c r="WCI26" s="10"/>
      <c r="WCJ26" s="10"/>
      <c r="WCK26" s="10"/>
      <c r="WCL26" s="11"/>
      <c r="WCM26" s="11"/>
      <c r="WCN26" s="12"/>
      <c r="WCO26" s="9"/>
      <c r="WCP26" s="10"/>
      <c r="WCQ26" s="10"/>
      <c r="WCR26" s="10"/>
      <c r="WCS26" s="10"/>
      <c r="WCT26" s="11"/>
      <c r="WCU26" s="11"/>
      <c r="WCV26" s="12"/>
      <c r="WCW26" s="9"/>
      <c r="WCX26" s="10"/>
      <c r="WCY26" s="10"/>
      <c r="WCZ26" s="10"/>
      <c r="WDA26" s="10"/>
      <c r="WDB26" s="11"/>
      <c r="WDC26" s="11"/>
      <c r="WDD26" s="12"/>
      <c r="WDE26" s="9"/>
      <c r="WDF26" s="10"/>
      <c r="WDG26" s="10"/>
      <c r="WDH26" s="10"/>
      <c r="WDI26" s="10"/>
      <c r="WDJ26" s="11"/>
      <c r="WDK26" s="11"/>
      <c r="WDL26" s="12"/>
      <c r="WDM26" s="9"/>
      <c r="WDN26" s="10"/>
      <c r="WDO26" s="10"/>
      <c r="WDP26" s="10"/>
      <c r="WDQ26" s="10"/>
      <c r="WDR26" s="11"/>
      <c r="WDS26" s="11"/>
      <c r="WDT26" s="12"/>
      <c r="WDU26" s="9"/>
      <c r="WDV26" s="10"/>
      <c r="WDW26" s="10"/>
      <c r="WDX26" s="10"/>
      <c r="WDY26" s="10"/>
      <c r="WDZ26" s="11"/>
      <c r="WEA26" s="11"/>
      <c r="WEB26" s="12"/>
      <c r="WEC26" s="9"/>
      <c r="WED26" s="10"/>
      <c r="WEE26" s="10"/>
      <c r="WEF26" s="10"/>
      <c r="WEG26" s="10"/>
      <c r="WEH26" s="11"/>
      <c r="WEI26" s="11"/>
      <c r="WEJ26" s="12"/>
      <c r="WEK26" s="9"/>
      <c r="WEL26" s="10"/>
      <c r="WEM26" s="10"/>
      <c r="WEN26" s="10"/>
      <c r="WEO26" s="10"/>
      <c r="WEP26" s="11"/>
      <c r="WEQ26" s="11"/>
      <c r="WER26" s="12"/>
      <c r="WES26" s="9"/>
      <c r="WET26" s="10"/>
      <c r="WEU26" s="10"/>
      <c r="WEV26" s="10"/>
      <c r="WEW26" s="10"/>
      <c r="WEX26" s="11"/>
      <c r="WEY26" s="11"/>
      <c r="WEZ26" s="12"/>
      <c r="WFA26" s="9"/>
      <c r="WFB26" s="10"/>
      <c r="WFC26" s="10"/>
      <c r="WFD26" s="10"/>
      <c r="WFE26" s="10"/>
      <c r="WFF26" s="11"/>
      <c r="WFG26" s="11"/>
      <c r="WFH26" s="12"/>
      <c r="WFI26" s="9"/>
      <c r="WFJ26" s="10"/>
      <c r="WFK26" s="10"/>
      <c r="WFL26" s="10"/>
      <c r="WFM26" s="10"/>
      <c r="WFN26" s="11"/>
      <c r="WFO26" s="11"/>
      <c r="WFP26" s="12"/>
      <c r="WFQ26" s="9"/>
      <c r="WFR26" s="10"/>
      <c r="WFS26" s="10"/>
      <c r="WFT26" s="10"/>
      <c r="WFU26" s="10"/>
      <c r="WFV26" s="11"/>
      <c r="WFW26" s="11"/>
      <c r="WFX26" s="12"/>
      <c r="WFY26" s="9"/>
      <c r="WFZ26" s="10"/>
      <c r="WGA26" s="10"/>
      <c r="WGB26" s="10"/>
      <c r="WGC26" s="10"/>
      <c r="WGD26" s="11"/>
      <c r="WGE26" s="11"/>
      <c r="WGF26" s="12"/>
      <c r="WGG26" s="9"/>
      <c r="WGH26" s="10"/>
      <c r="WGI26" s="10"/>
      <c r="WGJ26" s="10"/>
      <c r="WGK26" s="10"/>
      <c r="WGL26" s="11"/>
      <c r="WGM26" s="11"/>
      <c r="WGN26" s="12"/>
      <c r="WGO26" s="9"/>
      <c r="WGP26" s="10"/>
      <c r="WGQ26" s="10"/>
      <c r="WGR26" s="10"/>
      <c r="WGS26" s="10"/>
      <c r="WGT26" s="11"/>
      <c r="WGU26" s="11"/>
      <c r="WGV26" s="12"/>
      <c r="WGW26" s="9"/>
      <c r="WGX26" s="10"/>
      <c r="WGY26" s="10"/>
      <c r="WGZ26" s="10"/>
      <c r="WHA26" s="10"/>
      <c r="WHB26" s="11"/>
      <c r="WHC26" s="11"/>
      <c r="WHD26" s="12"/>
      <c r="WHE26" s="9"/>
      <c r="WHF26" s="10"/>
      <c r="WHG26" s="10"/>
      <c r="WHH26" s="10"/>
      <c r="WHI26" s="10"/>
      <c r="WHJ26" s="11"/>
      <c r="WHK26" s="11"/>
      <c r="WHL26" s="12"/>
      <c r="WHM26" s="9"/>
      <c r="WHN26" s="10"/>
      <c r="WHO26" s="10"/>
      <c r="WHP26" s="10"/>
      <c r="WHQ26" s="10"/>
      <c r="WHR26" s="11"/>
      <c r="WHS26" s="11"/>
      <c r="WHT26" s="12"/>
      <c r="WHU26" s="9"/>
      <c r="WHV26" s="10"/>
      <c r="WHW26" s="10"/>
      <c r="WHX26" s="10"/>
      <c r="WHY26" s="10"/>
      <c r="WHZ26" s="11"/>
      <c r="WIA26" s="11"/>
      <c r="WIB26" s="12"/>
      <c r="WIC26" s="9"/>
      <c r="WID26" s="10"/>
      <c r="WIE26" s="10"/>
      <c r="WIF26" s="10"/>
      <c r="WIG26" s="10"/>
      <c r="WIH26" s="11"/>
      <c r="WII26" s="11"/>
      <c r="WIJ26" s="12"/>
      <c r="WIK26" s="9"/>
      <c r="WIL26" s="10"/>
      <c r="WIM26" s="10"/>
      <c r="WIN26" s="10"/>
      <c r="WIO26" s="10"/>
      <c r="WIP26" s="11"/>
      <c r="WIQ26" s="11"/>
      <c r="WIR26" s="12"/>
      <c r="WIS26" s="9"/>
      <c r="WIT26" s="10"/>
      <c r="WIU26" s="10"/>
      <c r="WIV26" s="10"/>
      <c r="WIW26" s="10"/>
      <c r="WIX26" s="11"/>
      <c r="WIY26" s="11"/>
      <c r="WIZ26" s="12"/>
      <c r="WJA26" s="9"/>
      <c r="WJB26" s="10"/>
      <c r="WJC26" s="10"/>
      <c r="WJD26" s="10"/>
      <c r="WJE26" s="10"/>
      <c r="WJF26" s="11"/>
      <c r="WJG26" s="11"/>
      <c r="WJH26" s="12"/>
      <c r="WJI26" s="9"/>
      <c r="WJJ26" s="10"/>
      <c r="WJK26" s="10"/>
      <c r="WJL26" s="10"/>
      <c r="WJM26" s="10"/>
      <c r="WJN26" s="11"/>
      <c r="WJO26" s="11"/>
      <c r="WJP26" s="12"/>
      <c r="WJQ26" s="9"/>
      <c r="WJR26" s="10"/>
      <c r="WJS26" s="10"/>
      <c r="WJT26" s="10"/>
      <c r="WJU26" s="10"/>
      <c r="WJV26" s="11"/>
      <c r="WJW26" s="11"/>
      <c r="WJX26" s="12"/>
      <c r="WJY26" s="9"/>
      <c r="WJZ26" s="10"/>
      <c r="WKA26" s="10"/>
      <c r="WKB26" s="10"/>
      <c r="WKC26" s="10"/>
      <c r="WKD26" s="11"/>
      <c r="WKE26" s="11"/>
      <c r="WKF26" s="12"/>
      <c r="WKG26" s="9"/>
      <c r="WKH26" s="10"/>
      <c r="WKI26" s="10"/>
      <c r="WKJ26" s="10"/>
      <c r="WKK26" s="10"/>
      <c r="WKL26" s="11"/>
      <c r="WKM26" s="11"/>
      <c r="WKN26" s="12"/>
      <c r="WKO26" s="9"/>
      <c r="WKP26" s="10"/>
      <c r="WKQ26" s="10"/>
      <c r="WKR26" s="10"/>
      <c r="WKS26" s="10"/>
      <c r="WKT26" s="11"/>
      <c r="WKU26" s="11"/>
      <c r="WKV26" s="12"/>
      <c r="WKW26" s="9"/>
      <c r="WKX26" s="10"/>
      <c r="WKY26" s="10"/>
      <c r="WKZ26" s="10"/>
      <c r="WLA26" s="10"/>
      <c r="WLB26" s="11"/>
      <c r="WLC26" s="11"/>
      <c r="WLD26" s="12"/>
      <c r="WLE26" s="9"/>
      <c r="WLF26" s="10"/>
      <c r="WLG26" s="10"/>
      <c r="WLH26" s="10"/>
      <c r="WLI26" s="10"/>
      <c r="WLJ26" s="11"/>
      <c r="WLK26" s="11"/>
      <c r="WLL26" s="12"/>
      <c r="WLM26" s="9"/>
      <c r="WLN26" s="10"/>
      <c r="WLO26" s="10"/>
      <c r="WLP26" s="10"/>
      <c r="WLQ26" s="10"/>
      <c r="WLR26" s="11"/>
      <c r="WLS26" s="11"/>
      <c r="WLT26" s="12"/>
      <c r="WLU26" s="9"/>
      <c r="WLV26" s="10"/>
      <c r="WLW26" s="10"/>
      <c r="WLX26" s="10"/>
      <c r="WLY26" s="10"/>
      <c r="WLZ26" s="11"/>
      <c r="WMA26" s="11"/>
      <c r="WMB26" s="12"/>
      <c r="WMC26" s="9"/>
      <c r="WMD26" s="10"/>
      <c r="WME26" s="10"/>
      <c r="WMF26" s="10"/>
      <c r="WMG26" s="10"/>
      <c r="WMH26" s="11"/>
      <c r="WMI26" s="11"/>
      <c r="WMJ26" s="12"/>
      <c r="WMK26" s="9"/>
      <c r="WML26" s="10"/>
      <c r="WMM26" s="10"/>
      <c r="WMN26" s="10"/>
      <c r="WMO26" s="10"/>
      <c r="WMP26" s="11"/>
      <c r="WMQ26" s="11"/>
      <c r="WMR26" s="12"/>
      <c r="WMS26" s="9"/>
      <c r="WMT26" s="10"/>
      <c r="WMU26" s="10"/>
      <c r="WMV26" s="10"/>
      <c r="WMW26" s="10"/>
      <c r="WMX26" s="11"/>
      <c r="WMY26" s="11"/>
      <c r="WMZ26" s="12"/>
      <c r="WNA26" s="9"/>
      <c r="WNB26" s="10"/>
      <c r="WNC26" s="10"/>
      <c r="WND26" s="10"/>
      <c r="WNE26" s="10"/>
      <c r="WNF26" s="11"/>
      <c r="WNG26" s="11"/>
      <c r="WNH26" s="12"/>
      <c r="WNI26" s="9"/>
      <c r="WNJ26" s="10"/>
      <c r="WNK26" s="10"/>
      <c r="WNL26" s="10"/>
      <c r="WNM26" s="10"/>
      <c r="WNN26" s="11"/>
      <c r="WNO26" s="11"/>
      <c r="WNP26" s="12"/>
      <c r="WNQ26" s="9"/>
      <c r="WNR26" s="10"/>
      <c r="WNS26" s="10"/>
      <c r="WNT26" s="10"/>
      <c r="WNU26" s="10"/>
      <c r="WNV26" s="11"/>
      <c r="WNW26" s="11"/>
      <c r="WNX26" s="12"/>
      <c r="WNY26" s="9"/>
      <c r="WNZ26" s="10"/>
      <c r="WOA26" s="10"/>
      <c r="WOB26" s="10"/>
      <c r="WOC26" s="10"/>
      <c r="WOD26" s="11"/>
      <c r="WOE26" s="11"/>
      <c r="WOF26" s="12"/>
      <c r="WOG26" s="9"/>
      <c r="WOH26" s="10"/>
      <c r="WOI26" s="10"/>
      <c r="WOJ26" s="10"/>
      <c r="WOK26" s="10"/>
      <c r="WOL26" s="11"/>
      <c r="WOM26" s="11"/>
      <c r="WON26" s="12"/>
      <c r="WOO26" s="9"/>
      <c r="WOP26" s="10"/>
      <c r="WOQ26" s="10"/>
      <c r="WOR26" s="10"/>
      <c r="WOS26" s="10"/>
      <c r="WOT26" s="11"/>
      <c r="WOU26" s="11"/>
      <c r="WOV26" s="12"/>
      <c r="WOW26" s="9"/>
      <c r="WOX26" s="10"/>
      <c r="WOY26" s="10"/>
      <c r="WOZ26" s="10"/>
      <c r="WPA26" s="10"/>
      <c r="WPB26" s="11"/>
      <c r="WPC26" s="11"/>
      <c r="WPD26" s="12"/>
      <c r="WPE26" s="9"/>
      <c r="WPF26" s="10"/>
      <c r="WPG26" s="10"/>
      <c r="WPH26" s="10"/>
      <c r="WPI26" s="10"/>
      <c r="WPJ26" s="11"/>
      <c r="WPK26" s="11"/>
      <c r="WPL26" s="12"/>
      <c r="WPM26" s="9"/>
      <c r="WPN26" s="10"/>
      <c r="WPO26" s="10"/>
      <c r="WPP26" s="10"/>
      <c r="WPQ26" s="10"/>
      <c r="WPR26" s="11"/>
      <c r="WPS26" s="11"/>
      <c r="WPT26" s="12"/>
      <c r="WPU26" s="9"/>
      <c r="WPV26" s="10"/>
      <c r="WPW26" s="10"/>
      <c r="WPX26" s="10"/>
      <c r="WPY26" s="10"/>
      <c r="WPZ26" s="11"/>
      <c r="WQA26" s="11"/>
      <c r="WQB26" s="12"/>
      <c r="WQC26" s="9"/>
      <c r="WQD26" s="10"/>
      <c r="WQE26" s="10"/>
      <c r="WQF26" s="10"/>
      <c r="WQG26" s="10"/>
      <c r="WQH26" s="11"/>
      <c r="WQI26" s="11"/>
      <c r="WQJ26" s="12"/>
      <c r="WQK26" s="9"/>
      <c r="WQL26" s="10"/>
      <c r="WQM26" s="10"/>
      <c r="WQN26" s="10"/>
      <c r="WQO26" s="10"/>
      <c r="WQP26" s="11"/>
      <c r="WQQ26" s="11"/>
      <c r="WQR26" s="12"/>
      <c r="WQS26" s="9"/>
      <c r="WQT26" s="10"/>
      <c r="WQU26" s="10"/>
      <c r="WQV26" s="10"/>
      <c r="WQW26" s="10"/>
      <c r="WQX26" s="11"/>
      <c r="WQY26" s="11"/>
      <c r="WQZ26" s="12"/>
      <c r="WRA26" s="9"/>
      <c r="WRB26" s="10"/>
      <c r="WRC26" s="10"/>
      <c r="WRD26" s="10"/>
      <c r="WRE26" s="10"/>
      <c r="WRF26" s="11"/>
      <c r="WRG26" s="11"/>
      <c r="WRH26" s="12"/>
      <c r="WRI26" s="9"/>
      <c r="WRJ26" s="10"/>
      <c r="WRK26" s="10"/>
      <c r="WRL26" s="10"/>
      <c r="WRM26" s="10"/>
      <c r="WRN26" s="11"/>
      <c r="WRO26" s="11"/>
      <c r="WRP26" s="12"/>
      <c r="WRQ26" s="9"/>
      <c r="WRR26" s="10"/>
      <c r="WRS26" s="10"/>
      <c r="WRT26" s="10"/>
      <c r="WRU26" s="10"/>
      <c r="WRV26" s="11"/>
      <c r="WRW26" s="11"/>
      <c r="WRX26" s="12"/>
      <c r="WRY26" s="9"/>
      <c r="WRZ26" s="10"/>
      <c r="WSA26" s="10"/>
      <c r="WSB26" s="10"/>
      <c r="WSC26" s="10"/>
      <c r="WSD26" s="11"/>
      <c r="WSE26" s="11"/>
      <c r="WSF26" s="12"/>
      <c r="WSG26" s="9"/>
      <c r="WSH26" s="10"/>
      <c r="WSI26" s="10"/>
      <c r="WSJ26" s="10"/>
      <c r="WSK26" s="10"/>
      <c r="WSL26" s="11"/>
      <c r="WSM26" s="11"/>
      <c r="WSN26" s="12"/>
      <c r="WSO26" s="9"/>
      <c r="WSP26" s="10"/>
      <c r="WSQ26" s="10"/>
      <c r="WSR26" s="10"/>
      <c r="WSS26" s="10"/>
      <c r="WST26" s="11"/>
      <c r="WSU26" s="11"/>
      <c r="WSV26" s="12"/>
      <c r="WSW26" s="9"/>
      <c r="WSX26" s="10"/>
      <c r="WSY26" s="10"/>
      <c r="WSZ26" s="10"/>
      <c r="WTA26" s="10"/>
      <c r="WTB26" s="11"/>
      <c r="WTC26" s="11"/>
      <c r="WTD26" s="12"/>
      <c r="WTE26" s="9"/>
      <c r="WTF26" s="10"/>
      <c r="WTG26" s="10"/>
      <c r="WTH26" s="10"/>
      <c r="WTI26" s="10"/>
      <c r="WTJ26" s="11"/>
      <c r="WTK26" s="11"/>
      <c r="WTL26" s="12"/>
      <c r="WTM26" s="9"/>
      <c r="WTN26" s="10"/>
      <c r="WTO26" s="10"/>
      <c r="WTP26" s="10"/>
      <c r="WTQ26" s="10"/>
      <c r="WTR26" s="11"/>
      <c r="WTS26" s="11"/>
      <c r="WTT26" s="12"/>
      <c r="WTU26" s="9"/>
      <c r="WTV26" s="10"/>
      <c r="WTW26" s="10"/>
      <c r="WTX26" s="10"/>
      <c r="WTY26" s="10"/>
      <c r="WTZ26" s="11"/>
      <c r="WUA26" s="11"/>
      <c r="WUB26" s="12"/>
      <c r="WUC26" s="9"/>
      <c r="WUD26" s="10"/>
      <c r="WUE26" s="10"/>
      <c r="WUF26" s="10"/>
      <c r="WUG26" s="10"/>
      <c r="WUH26" s="11"/>
      <c r="WUI26" s="11"/>
      <c r="WUJ26" s="12"/>
      <c r="WUK26" s="9"/>
      <c r="WUL26" s="10"/>
      <c r="WUM26" s="10"/>
      <c r="WUN26" s="10"/>
      <c r="WUO26" s="10"/>
      <c r="WUP26" s="11"/>
      <c r="WUQ26" s="11"/>
      <c r="WUR26" s="12"/>
      <c r="WUS26" s="9"/>
      <c r="WUT26" s="10"/>
      <c r="WUU26" s="10"/>
      <c r="WUV26" s="10"/>
      <c r="WUW26" s="10"/>
      <c r="WUX26" s="11"/>
      <c r="WUY26" s="11"/>
      <c r="WUZ26" s="12"/>
      <c r="WVA26" s="9"/>
      <c r="WVB26" s="10"/>
      <c r="WVC26" s="10"/>
      <c r="WVD26" s="10"/>
      <c r="WVE26" s="10"/>
      <c r="WVF26" s="11"/>
      <c r="WVG26" s="11"/>
      <c r="WVH26" s="12"/>
      <c r="WVI26" s="9"/>
      <c r="WVJ26" s="10"/>
      <c r="WVK26" s="10"/>
      <c r="WVL26" s="10"/>
      <c r="WVM26" s="10"/>
      <c r="WVN26" s="11"/>
      <c r="WVO26" s="11"/>
      <c r="WVP26" s="12"/>
      <c r="WVQ26" s="9"/>
      <c r="WVR26" s="10"/>
      <c r="WVS26" s="10"/>
      <c r="WVT26" s="10"/>
      <c r="WVU26" s="10"/>
      <c r="WVV26" s="11"/>
      <c r="WVW26" s="11"/>
      <c r="WVX26" s="12"/>
      <c r="WVY26" s="9"/>
      <c r="WVZ26" s="10"/>
      <c r="WWA26" s="10"/>
      <c r="WWB26" s="10"/>
      <c r="WWC26" s="10"/>
      <c r="WWD26" s="11"/>
      <c r="WWE26" s="11"/>
      <c r="WWF26" s="12"/>
      <c r="WWG26" s="9"/>
      <c r="WWH26" s="10"/>
      <c r="WWI26" s="10"/>
      <c r="WWJ26" s="10"/>
      <c r="WWK26" s="10"/>
      <c r="WWL26" s="11"/>
      <c r="WWM26" s="11"/>
      <c r="WWN26" s="12"/>
      <c r="WWO26" s="9"/>
      <c r="WWP26" s="10"/>
      <c r="WWQ26" s="10"/>
      <c r="WWR26" s="10"/>
      <c r="WWS26" s="10"/>
      <c r="WWT26" s="11"/>
      <c r="WWU26" s="11"/>
      <c r="WWV26" s="12"/>
      <c r="WWW26" s="9"/>
      <c r="WWX26" s="10"/>
      <c r="WWY26" s="10"/>
      <c r="WWZ26" s="10"/>
      <c r="WXA26" s="10"/>
      <c r="WXB26" s="11"/>
      <c r="WXC26" s="11"/>
      <c r="WXD26" s="12"/>
      <c r="WXE26" s="9"/>
      <c r="WXF26" s="10"/>
      <c r="WXG26" s="10"/>
      <c r="WXH26" s="10"/>
      <c r="WXI26" s="10"/>
      <c r="WXJ26" s="11"/>
      <c r="WXK26" s="11"/>
      <c r="WXL26" s="12"/>
      <c r="WXM26" s="9"/>
      <c r="WXN26" s="10"/>
      <c r="WXO26" s="10"/>
      <c r="WXP26" s="10"/>
      <c r="WXQ26" s="10"/>
      <c r="WXR26" s="11"/>
      <c r="WXS26" s="11"/>
      <c r="WXT26" s="12"/>
      <c r="WXU26" s="9"/>
      <c r="WXV26" s="10"/>
      <c r="WXW26" s="10"/>
      <c r="WXX26" s="10"/>
      <c r="WXY26" s="10"/>
      <c r="WXZ26" s="11"/>
      <c r="WYA26" s="11"/>
      <c r="WYB26" s="12"/>
      <c r="WYC26" s="9"/>
      <c r="WYD26" s="10"/>
      <c r="WYE26" s="10"/>
      <c r="WYF26" s="10"/>
      <c r="WYG26" s="10"/>
      <c r="WYH26" s="11"/>
      <c r="WYI26" s="11"/>
      <c r="WYJ26" s="12"/>
      <c r="WYK26" s="9"/>
      <c r="WYL26" s="10"/>
      <c r="WYM26" s="10"/>
      <c r="WYN26" s="10"/>
      <c r="WYO26" s="10"/>
      <c r="WYP26" s="11"/>
      <c r="WYQ26" s="11"/>
      <c r="WYR26" s="12"/>
      <c r="WYS26" s="9"/>
      <c r="WYT26" s="10"/>
      <c r="WYU26" s="10"/>
      <c r="WYV26" s="10"/>
      <c r="WYW26" s="10"/>
      <c r="WYX26" s="11"/>
      <c r="WYY26" s="11"/>
      <c r="WYZ26" s="12"/>
      <c r="WZA26" s="9"/>
      <c r="WZB26" s="10"/>
      <c r="WZC26" s="10"/>
      <c r="WZD26" s="10"/>
      <c r="WZE26" s="10"/>
      <c r="WZF26" s="11"/>
      <c r="WZG26" s="11"/>
      <c r="WZH26" s="12"/>
      <c r="WZI26" s="9"/>
      <c r="WZJ26" s="10"/>
      <c r="WZK26" s="10"/>
      <c r="WZL26" s="10"/>
      <c r="WZM26" s="10"/>
      <c r="WZN26" s="11"/>
      <c r="WZO26" s="11"/>
      <c r="WZP26" s="12"/>
      <c r="WZQ26" s="9"/>
      <c r="WZR26" s="10"/>
      <c r="WZS26" s="10"/>
      <c r="WZT26" s="10"/>
      <c r="WZU26" s="10"/>
      <c r="WZV26" s="11"/>
      <c r="WZW26" s="11"/>
      <c r="WZX26" s="12"/>
      <c r="WZY26" s="9"/>
      <c r="WZZ26" s="10"/>
      <c r="XAA26" s="10"/>
      <c r="XAB26" s="10"/>
      <c r="XAC26" s="10"/>
      <c r="XAD26" s="11"/>
      <c r="XAE26" s="11"/>
      <c r="XAF26" s="12"/>
      <c r="XAG26" s="9"/>
      <c r="XAH26" s="10"/>
      <c r="XAI26" s="10"/>
      <c r="XAJ26" s="10"/>
      <c r="XAK26" s="10"/>
      <c r="XAL26" s="11"/>
      <c r="XAM26" s="11"/>
      <c r="XAN26" s="12"/>
      <c r="XAO26" s="9"/>
      <c r="XAP26" s="10"/>
      <c r="XAQ26" s="10"/>
      <c r="XAR26" s="10"/>
      <c r="XAS26" s="10"/>
      <c r="XAT26" s="11"/>
      <c r="XAU26" s="11"/>
      <c r="XAV26" s="12"/>
      <c r="XAW26" s="9"/>
      <c r="XAX26" s="10"/>
      <c r="XAY26" s="10"/>
      <c r="XAZ26" s="10"/>
      <c r="XBA26" s="10"/>
      <c r="XBB26" s="11"/>
      <c r="XBC26" s="11"/>
      <c r="XBD26" s="12"/>
      <c r="XBE26" s="9"/>
      <c r="XBF26" s="10"/>
      <c r="XBG26" s="10"/>
      <c r="XBH26" s="10"/>
      <c r="XBI26" s="10"/>
      <c r="XBJ26" s="11"/>
      <c r="XBK26" s="11"/>
      <c r="XBL26" s="12"/>
      <c r="XBM26" s="9"/>
      <c r="XBN26" s="10"/>
      <c r="XBO26" s="10"/>
      <c r="XBP26" s="10"/>
      <c r="XBQ26" s="10"/>
      <c r="XBR26" s="11"/>
      <c r="XBS26" s="11"/>
      <c r="XBT26" s="12"/>
      <c r="XBU26" s="9"/>
      <c r="XBV26" s="10"/>
      <c r="XBW26" s="10"/>
      <c r="XBX26" s="10"/>
      <c r="XBY26" s="10"/>
      <c r="XBZ26" s="11"/>
      <c r="XCA26" s="11"/>
      <c r="XCB26" s="12"/>
      <c r="XCC26" s="9"/>
      <c r="XCD26" s="10"/>
      <c r="XCE26" s="10"/>
      <c r="XCF26" s="10"/>
      <c r="XCG26" s="10"/>
      <c r="XCH26" s="11"/>
      <c r="XCI26" s="11"/>
      <c r="XCJ26" s="12"/>
      <c r="XCK26" s="9"/>
      <c r="XCL26" s="10"/>
      <c r="XCM26" s="10"/>
      <c r="XCN26" s="10"/>
      <c r="XCO26" s="10"/>
      <c r="XCP26" s="11"/>
      <c r="XCQ26" s="11"/>
      <c r="XCR26" s="12"/>
      <c r="XCS26" s="9"/>
      <c r="XCT26" s="10"/>
      <c r="XCU26" s="10"/>
      <c r="XCV26" s="10"/>
      <c r="XCW26" s="10"/>
      <c r="XCX26" s="11"/>
      <c r="XCY26" s="11"/>
      <c r="XCZ26" s="12"/>
      <c r="XDA26" s="9"/>
      <c r="XDB26" s="10"/>
      <c r="XDC26" s="10"/>
      <c r="XDD26" s="10"/>
      <c r="XDE26" s="10"/>
      <c r="XDF26" s="11"/>
      <c r="XDG26" s="11"/>
      <c r="XDH26" s="12"/>
      <c r="XDI26" s="9"/>
      <c r="XDJ26" s="10"/>
      <c r="XDK26" s="10"/>
      <c r="XDL26" s="10"/>
      <c r="XDM26" s="10"/>
      <c r="XDN26" s="11"/>
      <c r="XDO26" s="11"/>
      <c r="XDP26" s="12"/>
      <c r="XDQ26" s="9"/>
      <c r="XDR26" s="10"/>
      <c r="XDS26" s="10"/>
      <c r="XDT26" s="10"/>
      <c r="XDU26" s="10"/>
      <c r="XDV26" s="11"/>
      <c r="XDW26" s="11"/>
      <c r="XDX26" s="12"/>
      <c r="XDY26" s="9"/>
      <c r="XDZ26" s="10"/>
      <c r="XEA26" s="10"/>
      <c r="XEB26" s="10"/>
      <c r="XEC26" s="10"/>
      <c r="XED26" s="11"/>
      <c r="XEE26" s="11"/>
      <c r="XEF26" s="12"/>
      <c r="XEG26" s="9"/>
      <c r="XEH26" s="10"/>
      <c r="XEI26" s="10"/>
      <c r="XEJ26" s="10"/>
      <c r="XEK26" s="10"/>
      <c r="XEL26" s="11"/>
      <c r="XEM26" s="11"/>
      <c r="XEN26" s="12"/>
      <c r="XEO26" s="9"/>
      <c r="XEP26" s="10"/>
      <c r="XEQ26" s="10"/>
      <c r="XER26" s="10"/>
      <c r="XES26" s="10"/>
      <c r="XET26" s="11"/>
      <c r="XEU26" s="11"/>
      <c r="XEV26" s="12"/>
      <c r="XEW26" s="9"/>
      <c r="XEX26" s="10"/>
      <c r="XEY26" s="10"/>
      <c r="XEZ26" s="10"/>
      <c r="XFA26" s="10"/>
      <c r="XFB26" s="11"/>
      <c r="XFC26" s="11"/>
      <c r="XFD26" s="12"/>
    </row>
    <row r="27" spans="1:16384" ht="18" x14ac:dyDescent="0.2">
      <c r="A27" s="221"/>
      <c r="B27" s="224">
        <v>3</v>
      </c>
      <c r="C27" s="223" t="s">
        <v>229</v>
      </c>
      <c r="D27" s="224"/>
      <c r="E27" s="224"/>
      <c r="F27" s="224"/>
      <c r="G27" s="224"/>
      <c r="H27" s="225"/>
    </row>
    <row r="28" spans="1:16384" x14ac:dyDescent="0.2">
      <c r="A28" s="138"/>
      <c r="B28" s="139"/>
      <c r="C28" s="140" t="s">
        <v>236</v>
      </c>
      <c r="D28" s="141"/>
      <c r="E28" s="141"/>
      <c r="F28" s="431" t="s">
        <v>3</v>
      </c>
      <c r="G28" s="432"/>
      <c r="H28" s="433"/>
    </row>
    <row r="29" spans="1:16384" ht="54" customHeight="1" x14ac:dyDescent="0.2">
      <c r="A29" s="142"/>
      <c r="B29" s="91"/>
      <c r="C29" s="91"/>
      <c r="D29" s="90"/>
      <c r="E29" s="90"/>
      <c r="F29" s="434" t="s">
        <v>4</v>
      </c>
      <c r="G29" s="435"/>
      <c r="H29" s="436"/>
    </row>
    <row r="30" spans="1:16384" x14ac:dyDescent="0.2">
      <c r="A30" s="142"/>
      <c r="B30" s="90"/>
      <c r="C30" s="90"/>
      <c r="D30" s="90"/>
      <c r="E30" s="90"/>
      <c r="F30" s="483" t="s">
        <v>5</v>
      </c>
      <c r="G30" s="484"/>
      <c r="H30" s="485"/>
    </row>
    <row r="31" spans="1:16384" ht="24" x14ac:dyDescent="0.2">
      <c r="A31" s="142"/>
      <c r="B31" s="90"/>
      <c r="C31" s="90"/>
      <c r="D31" s="90"/>
      <c r="E31" s="90"/>
      <c r="F31" s="148" t="s">
        <v>49</v>
      </c>
      <c r="G31" s="134" t="s">
        <v>50</v>
      </c>
      <c r="H31" s="144" t="s">
        <v>51</v>
      </c>
    </row>
    <row r="32" spans="1:16384" ht="65" customHeight="1" x14ac:dyDescent="0.2">
      <c r="A32" s="142"/>
      <c r="B32" s="90"/>
      <c r="C32" s="90"/>
      <c r="D32" s="90"/>
      <c r="E32" s="90"/>
      <c r="F32" s="149" t="s">
        <v>6</v>
      </c>
      <c r="G32" s="118"/>
      <c r="H32" s="145"/>
    </row>
    <row r="33" spans="1:8" ht="65" customHeight="1" x14ac:dyDescent="0.2">
      <c r="A33" s="142"/>
      <c r="B33" s="90"/>
      <c r="C33" s="90"/>
      <c r="D33" s="90"/>
      <c r="E33" s="90"/>
      <c r="F33" s="149" t="s">
        <v>7</v>
      </c>
      <c r="G33" s="118"/>
      <c r="H33" s="145"/>
    </row>
    <row r="34" spans="1:8" ht="65" customHeight="1" x14ac:dyDescent="0.2">
      <c r="A34" s="440" t="str">
        <f>IF(Util_ED!F2&gt;1,CONCATENATE("Attention : ",Util_ED!F2," critères ne sont pas encore traités"),IF(Util_ED!F2&gt;0,CONCATENATE("Attention : ",Util_ED!F2," critère n'est pas encore traité"),""))</f>
        <v>Attention : 4 critères ne sont pas encore traités</v>
      </c>
      <c r="B34" s="441"/>
      <c r="C34" s="441"/>
      <c r="D34" s="441"/>
      <c r="E34" s="441"/>
      <c r="F34" s="442" t="s">
        <v>8</v>
      </c>
      <c r="G34" s="443"/>
      <c r="H34" s="444"/>
    </row>
    <row r="35" spans="1:8" ht="7" customHeight="1" x14ac:dyDescent="0.2">
      <c r="F35" s="445"/>
      <c r="G35" s="446"/>
      <c r="H35" s="447"/>
    </row>
    <row r="36" spans="1:8" ht="18" x14ac:dyDescent="0.2">
      <c r="A36" s="221"/>
      <c r="B36" s="224">
        <v>4</v>
      </c>
      <c r="C36" s="223" t="s">
        <v>109</v>
      </c>
      <c r="D36" s="224"/>
      <c r="E36" s="224"/>
      <c r="F36" s="224"/>
      <c r="G36" s="224"/>
      <c r="H36" s="225"/>
    </row>
    <row r="37" spans="1:8" x14ac:dyDescent="0.2">
      <c r="A37" s="138"/>
      <c r="B37" s="139"/>
      <c r="C37" s="140" t="s">
        <v>235</v>
      </c>
      <c r="D37" s="141"/>
      <c r="E37" s="141"/>
      <c r="F37" s="431" t="s">
        <v>3</v>
      </c>
      <c r="G37" s="432"/>
      <c r="H37" s="433"/>
    </row>
    <row r="38" spans="1:8" ht="54" customHeight="1" x14ac:dyDescent="0.2">
      <c r="A38" s="142"/>
      <c r="B38" s="91"/>
      <c r="C38" s="91"/>
      <c r="D38" s="90"/>
      <c r="E38" s="90"/>
      <c r="F38" s="434" t="s">
        <v>4</v>
      </c>
      <c r="G38" s="435"/>
      <c r="H38" s="436"/>
    </row>
    <row r="39" spans="1:8" x14ac:dyDescent="0.2">
      <c r="A39" s="142"/>
      <c r="B39" s="90"/>
      <c r="C39" s="90"/>
      <c r="D39" s="90"/>
      <c r="E39" s="90"/>
      <c r="F39" s="437" t="s">
        <v>5</v>
      </c>
      <c r="G39" s="438"/>
      <c r="H39" s="439"/>
    </row>
    <row r="40" spans="1:8" ht="24" x14ac:dyDescent="0.2">
      <c r="A40" s="142"/>
      <c r="B40" s="90"/>
      <c r="C40" s="90"/>
      <c r="D40" s="90"/>
      <c r="E40" s="90"/>
      <c r="F40" s="148" t="s">
        <v>49</v>
      </c>
      <c r="G40" s="134" t="s">
        <v>50</v>
      </c>
      <c r="H40" s="144" t="s">
        <v>51</v>
      </c>
    </row>
    <row r="41" spans="1:8" ht="65" customHeight="1" x14ac:dyDescent="0.2">
      <c r="A41" s="142"/>
      <c r="B41" s="90"/>
      <c r="C41" s="90"/>
      <c r="D41" s="90"/>
      <c r="E41" s="90"/>
      <c r="F41" s="149" t="s">
        <v>6</v>
      </c>
      <c r="G41" s="118"/>
      <c r="H41" s="145"/>
    </row>
    <row r="42" spans="1:8" ht="65" customHeight="1" x14ac:dyDescent="0.2">
      <c r="A42" s="142"/>
      <c r="B42" s="90"/>
      <c r="C42" s="90"/>
      <c r="D42" s="90"/>
      <c r="E42" s="90"/>
      <c r="F42" s="149" t="s">
        <v>7</v>
      </c>
      <c r="G42" s="118"/>
      <c r="H42" s="145"/>
    </row>
    <row r="43" spans="1:8" ht="51" customHeight="1" x14ac:dyDescent="0.2">
      <c r="A43" s="440" t="str">
        <f>IF(Util_ED!G2&gt;1,CONCATENATE("Attention : ",Util_ED!G2," critères ne sont pas encore traités"),IF(Util_ED!G2&gt;0,CONCATENATE("Attention : ",Util_ED!G2," critère n'est pas encore traité"),""))</f>
        <v>Attention : 6 critères ne sont pas encore traités</v>
      </c>
      <c r="B43" s="441"/>
      <c r="C43" s="441"/>
      <c r="D43" s="441"/>
      <c r="E43" s="441"/>
      <c r="F43" s="442" t="s">
        <v>9</v>
      </c>
      <c r="G43" s="443"/>
      <c r="H43" s="444"/>
    </row>
    <row r="44" spans="1:8" ht="7" customHeight="1" x14ac:dyDescent="0.2">
      <c r="A44" s="440" t="str">
        <f>IF(Util_ED!F12&gt;1,CONCATENATE("Attention : ",Util_ED!F12," critères ne sont pas encore traités"),IF(Util_ED!F12&gt;0,CONCATENATE("Attention : ",Util_ED!F12," critère n'est pas encore traité"),""))</f>
        <v/>
      </c>
      <c r="B44" s="441"/>
      <c r="C44" s="441"/>
      <c r="D44" s="441"/>
      <c r="E44" s="441"/>
      <c r="F44" s="445"/>
      <c r="G44" s="446"/>
      <c r="H44" s="447"/>
    </row>
    <row r="45" spans="1:8" ht="18" x14ac:dyDescent="0.2">
      <c r="A45" s="221"/>
      <c r="B45" s="224">
        <v>5</v>
      </c>
      <c r="C45" s="223" t="s">
        <v>112</v>
      </c>
      <c r="D45" s="224"/>
      <c r="E45" s="224"/>
      <c r="F45" s="224"/>
      <c r="G45" s="224"/>
      <c r="H45" s="225"/>
    </row>
    <row r="46" spans="1:8" x14ac:dyDescent="0.2">
      <c r="A46" s="138"/>
      <c r="B46" s="139"/>
      <c r="C46" s="140" t="s">
        <v>235</v>
      </c>
      <c r="D46" s="141"/>
      <c r="E46" s="141"/>
      <c r="F46" s="431" t="s">
        <v>3</v>
      </c>
      <c r="G46" s="432"/>
      <c r="H46" s="433"/>
    </row>
    <row r="47" spans="1:8" ht="54" customHeight="1" x14ac:dyDescent="0.2">
      <c r="A47" s="142"/>
      <c r="B47" s="91"/>
      <c r="C47" s="91"/>
      <c r="D47" s="90"/>
      <c r="E47" s="90"/>
      <c r="F47" s="434" t="s">
        <v>4</v>
      </c>
      <c r="G47" s="435"/>
      <c r="H47" s="436"/>
    </row>
    <row r="48" spans="1:8" x14ac:dyDescent="0.2">
      <c r="A48" s="142"/>
      <c r="B48" s="90"/>
      <c r="C48" s="90"/>
      <c r="D48" s="90"/>
      <c r="E48" s="90"/>
      <c r="F48" s="437" t="s">
        <v>5</v>
      </c>
      <c r="G48" s="438"/>
      <c r="H48" s="439"/>
    </row>
    <row r="49" spans="1:8" ht="24" x14ac:dyDescent="0.2">
      <c r="A49" s="143"/>
      <c r="B49" s="93"/>
      <c r="C49" s="93"/>
      <c r="D49" s="93"/>
      <c r="E49" s="93"/>
      <c r="F49" s="148" t="s">
        <v>49</v>
      </c>
      <c r="G49" s="134" t="s">
        <v>50</v>
      </c>
      <c r="H49" s="144" t="s">
        <v>51</v>
      </c>
    </row>
    <row r="50" spans="1:8" ht="65" customHeight="1" x14ac:dyDescent="0.2">
      <c r="A50" s="142"/>
      <c r="B50" s="90"/>
      <c r="C50" s="90"/>
      <c r="D50" s="90"/>
      <c r="E50" s="90"/>
      <c r="F50" s="149" t="s">
        <v>6</v>
      </c>
      <c r="G50" s="118"/>
      <c r="H50" s="145"/>
    </row>
    <row r="51" spans="1:8" ht="65" customHeight="1" x14ac:dyDescent="0.2">
      <c r="A51" s="142"/>
      <c r="B51" s="90"/>
      <c r="C51" s="90"/>
      <c r="D51" s="90"/>
      <c r="E51" s="90"/>
      <c r="F51" s="149" t="s">
        <v>7</v>
      </c>
      <c r="G51" s="118"/>
      <c r="H51" s="145"/>
    </row>
    <row r="52" spans="1:8" ht="65" customHeight="1" x14ac:dyDescent="0.2">
      <c r="A52" s="440" t="str">
        <f>IF(Util_ED!H2&gt;1,CONCATENATE("Attention : ",Util_ED!H2," critères ne sont pas encore traités"),IF(Util_ED!H2&gt;0,CONCATENATE("Attention : ",Util_ED!H2," critère n'est pas encore traité"),""))</f>
        <v>Attention : 7 critères ne sont pas encore traités</v>
      </c>
      <c r="B52" s="441"/>
      <c r="C52" s="441"/>
      <c r="D52" s="441"/>
      <c r="E52" s="441"/>
      <c r="F52" s="442" t="s">
        <v>9</v>
      </c>
      <c r="G52" s="443"/>
      <c r="H52" s="444"/>
    </row>
    <row r="53" spans="1:8" ht="7" customHeight="1" x14ac:dyDescent="0.2">
      <c r="A53" s="146"/>
      <c r="B53" s="147"/>
      <c r="C53" s="147"/>
      <c r="D53" s="147"/>
      <c r="E53" s="147"/>
      <c r="F53" s="445"/>
      <c r="G53" s="446"/>
      <c r="H53" s="447"/>
    </row>
    <row r="54" spans="1:8" ht="18" x14ac:dyDescent="0.2">
      <c r="A54" s="221"/>
      <c r="B54" s="224">
        <v>6</v>
      </c>
      <c r="C54" s="223" t="s">
        <v>120</v>
      </c>
      <c r="D54" s="224"/>
      <c r="E54" s="224"/>
      <c r="F54" s="224"/>
      <c r="G54" s="224"/>
      <c r="H54" s="225"/>
    </row>
    <row r="55" spans="1:8" x14ac:dyDescent="0.2">
      <c r="A55" s="138"/>
      <c r="B55" s="139"/>
      <c r="C55" s="140" t="s">
        <v>235</v>
      </c>
      <c r="D55" s="141"/>
      <c r="E55" s="141"/>
      <c r="F55" s="431" t="s">
        <v>3</v>
      </c>
      <c r="G55" s="432"/>
      <c r="H55" s="433"/>
    </row>
    <row r="56" spans="1:8" x14ac:dyDescent="0.2">
      <c r="A56" s="142"/>
      <c r="B56" s="91"/>
      <c r="C56" s="91"/>
      <c r="D56" s="90"/>
      <c r="E56" s="90"/>
      <c r="F56" s="434" t="s">
        <v>4</v>
      </c>
      <c r="G56" s="435"/>
      <c r="H56" s="436"/>
    </row>
    <row r="57" spans="1:8" x14ac:dyDescent="0.2">
      <c r="A57" s="142"/>
      <c r="B57" s="90"/>
      <c r="C57" s="90"/>
      <c r="D57" s="90"/>
      <c r="E57" s="90"/>
      <c r="F57" s="437" t="s">
        <v>5</v>
      </c>
      <c r="G57" s="438"/>
      <c r="H57" s="439"/>
    </row>
    <row r="58" spans="1:8" ht="24" x14ac:dyDescent="0.2">
      <c r="A58" s="143"/>
      <c r="B58" s="93"/>
      <c r="C58" s="93"/>
      <c r="D58" s="93"/>
      <c r="E58" s="93"/>
      <c r="F58" s="148" t="s">
        <v>49</v>
      </c>
      <c r="G58" s="134" t="s">
        <v>50</v>
      </c>
      <c r="H58" s="144" t="s">
        <v>51</v>
      </c>
    </row>
    <row r="59" spans="1:8" ht="66" x14ac:dyDescent="0.2">
      <c r="A59" s="142"/>
      <c r="B59" s="90"/>
      <c r="C59" s="90"/>
      <c r="D59" s="90"/>
      <c r="E59" s="90"/>
      <c r="F59" s="149" t="s">
        <v>230</v>
      </c>
      <c r="G59" s="118"/>
      <c r="H59" s="145"/>
    </row>
    <row r="60" spans="1:8" ht="88" x14ac:dyDescent="0.2">
      <c r="A60" s="142"/>
      <c r="B60" s="90"/>
      <c r="C60" s="90"/>
      <c r="D60" s="90"/>
      <c r="E60" s="90"/>
      <c r="F60" s="149" t="s">
        <v>231</v>
      </c>
      <c r="G60" s="118"/>
      <c r="H60" s="145"/>
    </row>
    <row r="61" spans="1:8" x14ac:dyDescent="0.2">
      <c r="A61" s="440" t="str">
        <f>IF(Util_ED!I2&gt;1,CONCATENATE("Attention : ",Util_ED!I2," critères ne sont pas encore traités"),IF(Util_ED!I2&gt;0,CONCATENATE("Attention : ",Util_ED!I2," critère n'est pas encore traité"),""))</f>
        <v>Attention : 35 critères ne sont pas encore traités</v>
      </c>
      <c r="B61" s="441"/>
      <c r="C61" s="441"/>
      <c r="D61" s="441"/>
      <c r="E61" s="441"/>
      <c r="F61" s="442" t="s">
        <v>232</v>
      </c>
      <c r="G61" s="443"/>
      <c r="H61" s="444"/>
    </row>
    <row r="62" spans="1:8" x14ac:dyDescent="0.2">
      <c r="A62" s="440" t="str">
        <f>IF(Util_ED!D48&gt;1,CONCATENATE("Attention : ",Util_ED!D48," critères ne sont pas encore traités"),IF(Util_ED!D48&gt;0,CONCATENATE("Attention : ",Util_ED!D48," critère n'est pas encore traité"),""))</f>
        <v/>
      </c>
      <c r="B62" s="441"/>
      <c r="C62" s="441"/>
      <c r="D62" s="441"/>
      <c r="E62" s="441"/>
      <c r="F62" s="445"/>
      <c r="G62" s="446"/>
      <c r="H62" s="447"/>
    </row>
  </sheetData>
  <sheetProtection sheet="1" objects="1" scenarios="1" formatCells="0" formatColumns="0" formatRows="0" selectLockedCells="1"/>
  <mergeCells count="41">
    <mergeCell ref="A2:H2"/>
    <mergeCell ref="A16:E16"/>
    <mergeCell ref="A25:E25"/>
    <mergeCell ref="F39:H39"/>
    <mergeCell ref="F10:H10"/>
    <mergeCell ref="F11:H11"/>
    <mergeCell ref="F12:H12"/>
    <mergeCell ref="F19:H19"/>
    <mergeCell ref="F20:H20"/>
    <mergeCell ref="F21:H21"/>
    <mergeCell ref="F28:H28"/>
    <mergeCell ref="F29:H29"/>
    <mergeCell ref="F30:H30"/>
    <mergeCell ref="F37:H37"/>
    <mergeCell ref="F16:H17"/>
    <mergeCell ref="A4:D4"/>
    <mergeCell ref="A5:B5"/>
    <mergeCell ref="C5:D5"/>
    <mergeCell ref="G5:H5"/>
    <mergeCell ref="A6:B6"/>
    <mergeCell ref="C6:D6"/>
    <mergeCell ref="G6:H7"/>
    <mergeCell ref="A7:B7"/>
    <mergeCell ref="F43:H44"/>
    <mergeCell ref="A43:E43"/>
    <mergeCell ref="F25:H26"/>
    <mergeCell ref="F34:H35"/>
    <mergeCell ref="A52:E52"/>
    <mergeCell ref="F46:H46"/>
    <mergeCell ref="F47:H47"/>
    <mergeCell ref="F48:H48"/>
    <mergeCell ref="F38:H38"/>
    <mergeCell ref="F52:H53"/>
    <mergeCell ref="A34:E34"/>
    <mergeCell ref="A44:E44"/>
    <mergeCell ref="F55:H55"/>
    <mergeCell ref="F56:H56"/>
    <mergeCell ref="F57:H57"/>
    <mergeCell ref="A61:E61"/>
    <mergeCell ref="F61:H62"/>
    <mergeCell ref="A62:E62"/>
  </mergeCells>
  <phoneticPr fontId="50" type="noConversion"/>
  <dataValidations count="2">
    <dataValidation allowBlank="1" showInputMessage="1" showErrorMessage="1" prompt="Indiquez brièvement le plan d'action prioritaire : objectifs, pilotage et planning" sqref="F23:F25 F59:F61 F41:F43 F50:F52 F14:F16 F32:F34"/>
    <dataValidation allowBlank="1" showInputMessage="1" showErrorMessage="1" prompt="Indiquez tous les enseignements tirés des résultats de l'autodiagnostic" sqref="F11:H11 F56:H56 F47:H47 F38:H38 F29:H29 F20:H20"/>
  </dataValidations>
  <pageMargins left="0.70000000000000007" right="0.70000000000000007" top="0.75000000000000011" bottom="0.75000000000000011" header="0.30000000000000004" footer="0.30000000000000004"/>
  <pageSetup paperSize="9" orientation="landscape" horizontalDpi="4294967292" verticalDpi="4294967292" r:id="rId1"/>
  <headerFooter>
    <oddHeader xml:space="preserve">&amp;L&amp;"Arial Narrow,Normal"&amp;6&amp;K000000 © UTC  - Master Ingénierie De la Santé- www.utc.fr_x000D_Pour en savoir plus : https://travaux.master.utc.fr/formations-master/ingenierie-de-la-sante/ids006
</oddHeader>
    <oddFooter>&amp;L&amp;"Arial Narrow,Normal"&amp;6Pour en savoir plus, voir l'étude sur internet : www.master.travaux.utc.fr puis "IDS", référence IDS006_x000D_© ESSABIRI Sara, GROELL Agathe&amp;R&amp;"Arial Narrow,Normal"&amp;6page n° &amp;P/&amp;N</oddFooter>
  </headerFooter>
  <rowBreaks count="4" manualBreakCount="4">
    <brk id="17" max="16383" man="1"/>
    <brk id="26" max="16383" man="1"/>
    <brk id="35" max="16383" man="1"/>
    <brk id="44" max="16383" man="1"/>
  </rowBreaks>
  <drawing r:id="rId2"/>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sqref="A1:XFD1048576"/>
    </sheetView>
  </sheetViews>
  <sheetFormatPr baseColWidth="10" defaultRowHeight="16" x14ac:dyDescent="0.2"/>
  <cols>
    <col min="1" max="1" width="17.5703125" style="251" customWidth="1"/>
    <col min="2" max="2" width="31" style="251" customWidth="1"/>
    <col min="3" max="3" width="12.85546875" style="264" customWidth="1"/>
    <col min="4" max="4" width="10.7109375" style="251"/>
    <col min="5" max="10" width="10.7109375" style="264"/>
    <col min="11" max="16384" width="10.7109375" style="251"/>
  </cols>
  <sheetData>
    <row r="1" spans="1:10" ht="22" x14ac:dyDescent="0.2">
      <c r="A1" s="246" t="s">
        <v>325</v>
      </c>
      <c r="B1" s="247"/>
      <c r="C1" s="248"/>
      <c r="D1" s="249">
        <f>'Résultats '!$A$34</f>
        <v>1</v>
      </c>
      <c r="E1" s="249">
        <f>'Résultats '!$A$38</f>
        <v>2</v>
      </c>
      <c r="F1" s="249">
        <f>'Résultats '!$A$39</f>
        <v>3</v>
      </c>
      <c r="G1" s="249">
        <f>'Résultats '!A43</f>
        <v>4</v>
      </c>
      <c r="H1" s="249">
        <f>'Résultats '!A46</f>
        <v>5</v>
      </c>
      <c r="I1" s="249">
        <f>'Résultats '!A47</f>
        <v>6</v>
      </c>
      <c r="J1" s="250" t="s">
        <v>44</v>
      </c>
    </row>
    <row r="2" spans="1:10" x14ac:dyDescent="0.2">
      <c r="A2" s="252" t="str">
        <f>'Mode d''emploi'!D21</f>
        <v>Choix de VÉRACITÉ</v>
      </c>
      <c r="B2" s="253" t="s">
        <v>32</v>
      </c>
      <c r="C2" s="254" t="s">
        <v>33</v>
      </c>
      <c r="D2" s="255">
        <f>IFERROR(COUNTIFS('Evaluation '!$C$12:$C$29,$A2),0)</f>
        <v>15</v>
      </c>
      <c r="E2" s="255">
        <f>IFERROR(COUNTIFS('Evaluation '!$C$30:$C$35,$A2),0)</f>
        <v>5</v>
      </c>
      <c r="F2" s="255">
        <f>IFERROR(COUNTIFS('Evaluation '!$C$37:$C$43,$A2),0)</f>
        <v>4</v>
      </c>
      <c r="G2" s="255">
        <f>IFERROR(COUNTIFS('Evaluation '!$C$46:$C$51,$A2),0)</f>
        <v>6</v>
      </c>
      <c r="H2" s="255">
        <f>IFERROR(COUNTIFS('Evaluation '!$C$129:$C$135,$A2),0)</f>
        <v>7</v>
      </c>
      <c r="I2" s="255">
        <f>IFERROR(COUNTIFS('Evaluation '!$C$137:$C$179,$A2),0)</f>
        <v>35</v>
      </c>
      <c r="J2" s="256">
        <f>IFERROR(COUNTIFS('Evaluation '!$C$11:$C$179,$A2),0)</f>
        <v>132</v>
      </c>
    </row>
    <row r="3" spans="1:10" x14ac:dyDescent="0.2">
      <c r="A3" s="257" t="str">
        <f>'Mode d''emploi'!D22</f>
        <v>Faux </v>
      </c>
      <c r="B3" s="258" t="str">
        <f>'Mode d''emploi'!B22:C22</f>
        <v>Niveau 1 : Le critère n'est pas respecté.</v>
      </c>
      <c r="C3" s="254">
        <f>'Mode d''emploi'!E22</f>
        <v>1.0000000000000001E-5</v>
      </c>
      <c r="D3" s="255">
        <f>IFERROR(COUNTIFS('Evaluation '!$C$12:$C$29,$A3),0)</f>
        <v>0</v>
      </c>
      <c r="E3" s="255">
        <f>IFERROR(COUNTIFS('Evaluation '!$C$30:$C$35,$A3),0)</f>
        <v>0</v>
      </c>
      <c r="F3" s="255">
        <f>IFERROR(COUNTIFS('Evaluation '!$C$37:$C$43,$A3),0)</f>
        <v>0</v>
      </c>
      <c r="G3" s="255">
        <f>IFERROR(COUNTIFS('Evaluation '!$C$46:$C$51,$A3),0)</f>
        <v>0</v>
      </c>
      <c r="H3" s="255">
        <f>IFERROR(COUNTIFS('Evaluation '!$C$129:$C$135,$A3),0)</f>
        <v>0</v>
      </c>
      <c r="I3" s="255">
        <f>IFERROR(COUNTIFS('Evaluation '!$C$137:$C$179,$A3),0)</f>
        <v>0</v>
      </c>
      <c r="J3" s="256">
        <f>IFERROR(COUNTIFS('Evaluation '!$C$11:$C$179,$A3),0)</f>
        <v>0</v>
      </c>
    </row>
    <row r="4" spans="1:10" ht="21" customHeight="1" x14ac:dyDescent="0.2">
      <c r="A4" s="259" t="s">
        <v>57</v>
      </c>
      <c r="B4" s="260" t="str">
        <f>'Mode d''emploi'!B26:C26</f>
        <v>Niveau 5 : Le critère ne peut pas être appliqué.</v>
      </c>
      <c r="C4" s="261" t="str">
        <f>'Mode d''emploi'!E26</f>
        <v>NA</v>
      </c>
      <c r="D4" s="255">
        <f>IFERROR(COUNTIFS('Evaluation '!$C$12:$C$29,$A4),0)</f>
        <v>0</v>
      </c>
      <c r="E4" s="255">
        <f>IFERROR(COUNTIFS('Evaluation '!$C$30:$C$35,$A4),0)</f>
        <v>0</v>
      </c>
      <c r="F4" s="255">
        <f>IFERROR(COUNTIFS('Evaluation '!$C$37:$C$43,$A4),0)</f>
        <v>0</v>
      </c>
      <c r="G4" s="255">
        <f>IFERROR(COUNTIFS('Evaluation '!$C$46:$C$51,$A4),0)</f>
        <v>0</v>
      </c>
      <c r="H4" s="255">
        <f>IFERROR(COUNTIFS('Evaluation '!$C$129:$C$135,$A4),0)</f>
        <v>0</v>
      </c>
      <c r="I4" s="255">
        <f>IFERROR(COUNTIFS('Evaluation '!$C$137:$C$179,$A4),0)</f>
        <v>0</v>
      </c>
      <c r="J4" s="256">
        <f>IFERROR(COUNTIFS('Evaluation '!$C$11:$C$179,$A4),0)</f>
        <v>0</v>
      </c>
    </row>
    <row r="5" spans="1:10" x14ac:dyDescent="0.2">
      <c r="A5" s="257" t="str">
        <f>'Mode d''emploi'!D23</f>
        <v>Plutôt Faux</v>
      </c>
      <c r="B5" s="253" t="str">
        <f>'Mode d''emploi'!B23:C23</f>
        <v>Niveau 2 : Le critère est aléatoirement appliqué.</v>
      </c>
      <c r="C5" s="254">
        <f>'Mode d''emploi'!E23</f>
        <v>0.44499999999999995</v>
      </c>
      <c r="D5" s="255">
        <f>IFERROR(COUNTIFS('Evaluation '!$C$12:$C$29,$A5),0)</f>
        <v>0</v>
      </c>
      <c r="E5" s="255">
        <f>IFERROR(COUNTIFS('Evaluation '!$C$30:$C$35,$A5),0)</f>
        <v>0</v>
      </c>
      <c r="F5" s="255">
        <f>IFERROR(COUNTIFS('Evaluation '!$C$37:$C$43,$A5),0)</f>
        <v>0</v>
      </c>
      <c r="G5" s="255">
        <f>IFERROR(COUNTIFS('Evaluation '!$C$46:$C$51,$A5),0)</f>
        <v>0</v>
      </c>
      <c r="H5" s="255">
        <f>IFERROR(COUNTIFS('Evaluation '!$C$129:$C$135,$A5),0)</f>
        <v>0</v>
      </c>
      <c r="I5" s="255">
        <f>IFERROR(COUNTIFS('Evaluation '!$C$137:$C$179,$A5),0)</f>
        <v>0</v>
      </c>
      <c r="J5" s="256">
        <f>IFERROR(COUNTIFS('Evaluation '!$C$11:$C$179,$A5),0)</f>
        <v>0</v>
      </c>
    </row>
    <row r="6" spans="1:10" ht="22" x14ac:dyDescent="0.2">
      <c r="A6" s="257" t="str">
        <f>'Mode d''emploi'!D24</f>
        <v>Plutôt Vrai</v>
      </c>
      <c r="B6" s="258" t="str">
        <f>'Mode d''emploi'!B24:C24</f>
        <v>Niveau 3 : Le critère est respecté et éventuellement formalisé.</v>
      </c>
      <c r="C6" s="254">
        <f>'Mode d''emploi'!E24</f>
        <v>0.745</v>
      </c>
      <c r="D6" s="255">
        <f>IFERROR(COUNTIFS('Evaluation '!$C$12:$C$29,$A6),0)</f>
        <v>0</v>
      </c>
      <c r="E6" s="255">
        <f>IFERROR(COUNTIFS('Evaluation '!$C$30:$C$35,$A6),0)</f>
        <v>0</v>
      </c>
      <c r="F6" s="255">
        <f>IFERROR(COUNTIFS('Evaluation '!$C$37:$C$43,$A6),0)</f>
        <v>0</v>
      </c>
      <c r="G6" s="255">
        <f>IFERROR(COUNTIFS('Evaluation '!$C$46:$C$51,$A6),0)</f>
        <v>0</v>
      </c>
      <c r="H6" s="255">
        <f>IFERROR(COUNTIFS('Evaluation '!$C$129:$C$135,$A6),0)</f>
        <v>0</v>
      </c>
      <c r="I6" s="255">
        <f>IFERROR(COUNTIFS('Evaluation '!$C$137:$C$179,$A6),0)</f>
        <v>0</v>
      </c>
      <c r="J6" s="256">
        <f>IFERROR(COUNTIFS('Evaluation '!$C$11:$C$179,$A6),0)</f>
        <v>0</v>
      </c>
    </row>
    <row r="7" spans="1:10" ht="22" x14ac:dyDescent="0.2">
      <c r="A7" s="257" t="str">
        <f>'Mode d''emploi'!D25</f>
        <v>Vrai </v>
      </c>
      <c r="B7" s="253" t="str">
        <f>'Mode d''emploi'!B25:C25</f>
        <v>Niveau 4 : Le critère est respecté, appliqué et prouvé par un document.</v>
      </c>
      <c r="C7" s="254">
        <f>'Mode d''emploi'!E25</f>
        <v>1</v>
      </c>
      <c r="D7" s="255">
        <f>IFERROR(COUNTIFS('Evaluation '!$C$12:$C$29,$A7),0)</f>
        <v>0</v>
      </c>
      <c r="E7" s="255">
        <f>IFERROR(COUNTIFS('Evaluation '!$C$30:$C$35,$A7),0)</f>
        <v>0</v>
      </c>
      <c r="F7" s="255">
        <f>IFERROR(COUNTIFS('Evaluation '!$C$37:$C$43,$A7),0)</f>
        <v>0</v>
      </c>
      <c r="G7" s="255">
        <f>IFERROR(COUNTIFS('Evaluation '!$C$46:$C$51,$A7),0)</f>
        <v>0</v>
      </c>
      <c r="H7" s="255">
        <f>IFERROR(COUNTIFS('Evaluation '!$C$129:$C$135,$A7),0)</f>
        <v>0</v>
      </c>
      <c r="I7" s="255">
        <f>IFERROR(COUNTIFS('Evaluation '!$C$137:$C$179,$A7),0)</f>
        <v>0</v>
      </c>
      <c r="J7" s="256">
        <f>IFERROR(COUNTIFS('Evaluation '!$C$11:$C$179,$A7),0)</f>
        <v>0</v>
      </c>
    </row>
    <row r="8" spans="1:10" x14ac:dyDescent="0.2">
      <c r="A8" s="262"/>
      <c r="B8" s="263"/>
      <c r="C8" s="254" t="s">
        <v>40</v>
      </c>
      <c r="D8" s="255">
        <f>IFERROR(COUNTIFS('Evaluation '!$C$12:$C$29,$A8),0)</f>
        <v>0</v>
      </c>
      <c r="E8" s="255">
        <f>IFERROR(COUNTIFS('Evaluation '!$C$30:$C$35,$A8),0)</f>
        <v>0</v>
      </c>
      <c r="F8" s="255">
        <f>IFERROR(COUNTIFS('Evaluation '!$C$37:$C$43,$A8),0)</f>
        <v>0</v>
      </c>
      <c r="G8" s="255">
        <f>IFERROR(COUNTIFS('Evaluation '!$C$46:$C$51,$A8),0)</f>
        <v>0</v>
      </c>
      <c r="H8" s="255">
        <f>IFERROR(COUNTIFS('Evaluation '!$C$129:$C$135,$A8),0)</f>
        <v>0</v>
      </c>
      <c r="I8" s="255">
        <f>IFERROR(COUNTIFS('Evaluation '!$C$137:$C$179,$A8),0)</f>
        <v>0</v>
      </c>
      <c r="J8" s="256">
        <f>SUM(J3:J7)</f>
        <v>0</v>
      </c>
    </row>
    <row r="9" spans="1:10" x14ac:dyDescent="0.2">
      <c r="D9" s="265"/>
    </row>
    <row r="10" spans="1:10" x14ac:dyDescent="0.2">
      <c r="A10" s="246" t="s">
        <v>43</v>
      </c>
      <c r="B10" s="247"/>
      <c r="C10" s="266" t="s">
        <v>47</v>
      </c>
      <c r="D10" s="264"/>
    </row>
    <row r="11" spans="1:10" ht="22" x14ac:dyDescent="0.2">
      <c r="A11" s="267" t="s">
        <v>37</v>
      </c>
      <c r="B11" s="268" t="str">
        <f>'Mode d''emploi'!I21</f>
        <v>Libellés explicites _x000D_des niveaux de CONFORMITÉ</v>
      </c>
      <c r="C11" s="256">
        <f>IFERROR(COUNTIFS('Evaluation '!$C$11:$C$179,A11),0)</f>
        <v>37</v>
      </c>
      <c r="D11" s="269" t="s">
        <v>46</v>
      </c>
    </row>
    <row r="12" spans="1:10" ht="22" x14ac:dyDescent="0.2">
      <c r="A12" s="246" t="s">
        <v>42</v>
      </c>
      <c r="B12" s="247"/>
      <c r="C12" s="270"/>
      <c r="D12" s="250" t="s">
        <v>45</v>
      </c>
    </row>
    <row r="13" spans="1:10" ht="28" customHeight="1" x14ac:dyDescent="0.2">
      <c r="A13" s="257" t="str">
        <f>'Mode d''emploi'!H25</f>
        <v>Conforme</v>
      </c>
      <c r="B13" s="271" t="str">
        <f>'Mode d''emploi'!I25</f>
        <v>Conformité de niveau 4 : Félicitations, communiquez vos résultats.</v>
      </c>
      <c r="C13" s="256">
        <f>IFERROR(COUNTIFS('Evaluation '!$C$11:$C$179,$A13),0)</f>
        <v>0</v>
      </c>
      <c r="D13" s="272">
        <f>IF('Evaluation '!$G$10=A13,$C$18,0)</f>
        <v>0</v>
      </c>
    </row>
    <row r="14" spans="1:10" ht="28" customHeight="1" x14ac:dyDescent="0.2">
      <c r="A14" s="257" t="str">
        <f>'Mode d''emploi'!H24</f>
        <v>Convaincant</v>
      </c>
      <c r="B14" s="271" t="str">
        <f>'Mode d''emploi'!I24</f>
        <v>Conformité de niveau 3 : Des améliorations peuvent encore être apportées.</v>
      </c>
      <c r="C14" s="256">
        <f>IFERROR(COUNTIFS('Evaluation '!$C$11:$C$179,$A14),0)</f>
        <v>0</v>
      </c>
      <c r="D14" s="272">
        <f>IF('Evaluation '!$G$10=A14,$C$18,0)</f>
        <v>0</v>
      </c>
    </row>
    <row r="15" spans="1:10" ht="28" customHeight="1" x14ac:dyDescent="0.2">
      <c r="A15" s="257" t="str">
        <f>'Mode d''emploi'!H23</f>
        <v>Informel</v>
      </c>
      <c r="B15" s="271" t="str">
        <f>'Mode d''emploi'!I23</f>
        <v>Conformité de niveau 2 : Pérenisez et améliorez vos activités.</v>
      </c>
      <c r="C15" s="256">
        <f>IFERROR(COUNTIFS('Evaluation '!$C$11:$C$179,$A15),0)</f>
        <v>0</v>
      </c>
      <c r="D15" s="272">
        <f>IF('Evaluation '!$G$10=A15,$C$18,0)</f>
        <v>0</v>
      </c>
    </row>
    <row r="16" spans="1:10" ht="28" customHeight="1" x14ac:dyDescent="0.2">
      <c r="A16" s="257" t="str">
        <f>'Mode d''emploi'!H22</f>
        <v>Insuffisant</v>
      </c>
      <c r="B16" s="271" t="str">
        <f>'Mode d''emploi'!I22</f>
        <v>Conformité de niveau 1 :  Revoyez le fonctionnement de vos activités.</v>
      </c>
      <c r="C16" s="256">
        <f>IFERROR(COUNTIFS('Evaluation '!$C$11:$C$179,$A16),0)</f>
        <v>0</v>
      </c>
      <c r="D16" s="272">
        <f>IF('Evaluation '!$G$10=A16,$C$18,0)</f>
        <v>0</v>
      </c>
    </row>
    <row r="17" spans="1:10" ht="28" customHeight="1" x14ac:dyDescent="0.2">
      <c r="A17" s="259" t="s">
        <v>57</v>
      </c>
      <c r="B17" s="273" t="s">
        <v>58</v>
      </c>
      <c r="C17" s="256">
        <f>IFERROR(COUNTIFS('Evaluation '!$C$11:$C$179,$A17),0)</f>
        <v>0</v>
      </c>
      <c r="D17" s="272">
        <f>IF('Evaluation '!$G$10=A17,$C$18,0)</f>
        <v>0</v>
      </c>
    </row>
    <row r="18" spans="1:10" ht="17" customHeight="1" x14ac:dyDescent="0.2">
      <c r="C18" s="274">
        <f>SUM(C13:C17)</f>
        <v>0</v>
      </c>
      <c r="D18" s="275" t="s">
        <v>48</v>
      </c>
      <c r="G18" s="276"/>
    </row>
    <row r="19" spans="1:10" x14ac:dyDescent="0.2">
      <c r="A19" s="246" t="s">
        <v>41</v>
      </c>
      <c r="B19" s="247"/>
      <c r="C19" s="276"/>
      <c r="D19" s="277"/>
      <c r="G19" s="276"/>
    </row>
    <row r="20" spans="1:10" s="283" customFormat="1" x14ac:dyDescent="0.2">
      <c r="A20" s="278" t="s">
        <v>59</v>
      </c>
      <c r="B20" s="279" t="str">
        <f>'Mode d''emploi'!H26</f>
        <v xml:space="preserve">Non Applicable </v>
      </c>
      <c r="C20" s="280"/>
      <c r="D20" s="281"/>
      <c r="E20" s="282"/>
      <c r="F20" s="282"/>
      <c r="G20" s="280"/>
      <c r="H20" s="282"/>
      <c r="I20" s="282"/>
      <c r="J20" s="282"/>
    </row>
    <row r="21" spans="1:10" x14ac:dyDescent="0.2">
      <c r="A21" s="284">
        <v>0</v>
      </c>
      <c r="B21" s="285" t="str">
        <f>'Mode d''emploi'!$H$22</f>
        <v>Insuffisant</v>
      </c>
      <c r="D21" s="265"/>
    </row>
    <row r="22" spans="1:10" x14ac:dyDescent="0.2">
      <c r="A22" s="254">
        <v>0.1</v>
      </c>
      <c r="B22" s="286" t="str">
        <f>'Mode d''emploi'!$H$22</f>
        <v>Insuffisant</v>
      </c>
      <c r="D22" s="265"/>
    </row>
    <row r="23" spans="1:10" x14ac:dyDescent="0.2">
      <c r="A23" s="254">
        <v>0.2</v>
      </c>
      <c r="B23" s="286" t="str">
        <f>'Mode d''emploi'!$H$22</f>
        <v>Insuffisant</v>
      </c>
      <c r="D23" s="265"/>
      <c r="G23" s="287"/>
    </row>
    <row r="24" spans="1:10" x14ac:dyDescent="0.2">
      <c r="A24" s="254">
        <v>0.3</v>
      </c>
      <c r="B24" s="286" t="str">
        <f>'Mode d''emploi'!$H$23</f>
        <v>Informel</v>
      </c>
      <c r="D24" s="265"/>
      <c r="G24" s="287"/>
    </row>
    <row r="25" spans="1:10" x14ac:dyDescent="0.2">
      <c r="A25" s="254">
        <v>0.4</v>
      </c>
      <c r="B25" s="286" t="str">
        <f>'Mode d''emploi'!$H$23</f>
        <v>Informel</v>
      </c>
      <c r="D25" s="265"/>
      <c r="G25" s="287"/>
    </row>
    <row r="26" spans="1:10" x14ac:dyDescent="0.2">
      <c r="A26" s="254">
        <v>0.5</v>
      </c>
      <c r="B26" s="286" t="str">
        <f>'Mode d''emploi'!$H$23</f>
        <v>Informel</v>
      </c>
      <c r="D26" s="265"/>
      <c r="G26" s="287"/>
    </row>
    <row r="27" spans="1:10" x14ac:dyDescent="0.2">
      <c r="A27" s="254">
        <v>0.6</v>
      </c>
      <c r="B27" s="286" t="str">
        <f>'Mode d''emploi'!$H$24</f>
        <v>Convaincant</v>
      </c>
      <c r="D27" s="265"/>
      <c r="G27" s="287"/>
    </row>
    <row r="28" spans="1:10" x14ac:dyDescent="0.2">
      <c r="A28" s="254">
        <v>0.7</v>
      </c>
      <c r="B28" s="286" t="str">
        <f>'Mode d''emploi'!$H$24</f>
        <v>Convaincant</v>
      </c>
      <c r="D28" s="265"/>
    </row>
    <row r="29" spans="1:10" x14ac:dyDescent="0.2">
      <c r="A29" s="254">
        <v>0.8</v>
      </c>
      <c r="B29" s="286" t="str">
        <f>'Mode d''emploi'!$H$24</f>
        <v>Convaincant</v>
      </c>
      <c r="D29" s="265"/>
    </row>
    <row r="30" spans="1:10" x14ac:dyDescent="0.2">
      <c r="A30" s="254">
        <v>0.9</v>
      </c>
      <c r="B30" s="286" t="str">
        <f>'Mode d''emploi'!$H$25</f>
        <v>Conforme</v>
      </c>
      <c r="D30" s="265"/>
    </row>
    <row r="31" spans="1:10" x14ac:dyDescent="0.2">
      <c r="A31" s="254">
        <v>1</v>
      </c>
      <c r="B31" s="286" t="str">
        <f>'Mode d''emploi'!$H$25</f>
        <v>Conforme</v>
      </c>
      <c r="D31" s="265"/>
    </row>
    <row r="32" spans="1:10" x14ac:dyDescent="0.2">
      <c r="D32" s="265"/>
    </row>
    <row r="33" spans="1:10" s="291" customFormat="1" x14ac:dyDescent="0.2">
      <c r="A33" s="288" t="s">
        <v>34</v>
      </c>
      <c r="B33" s="289"/>
      <c r="C33" s="290"/>
      <c r="E33" s="292"/>
      <c r="F33" s="292"/>
      <c r="G33" s="292"/>
      <c r="H33" s="292"/>
      <c r="I33" s="292"/>
      <c r="J33" s="292"/>
    </row>
    <row r="34" spans="1:10" s="291" customFormat="1" x14ac:dyDescent="0.2">
      <c r="A34" s="293">
        <f>'Mode d''emploi'!F25</f>
        <v>0.9</v>
      </c>
      <c r="B34" s="294"/>
      <c r="C34" s="290"/>
      <c r="E34" s="292"/>
      <c r="F34" s="292"/>
      <c r="G34" s="295"/>
      <c r="H34" s="292"/>
      <c r="I34" s="292"/>
      <c r="J34" s="292"/>
    </row>
    <row r="35" spans="1:10" s="291" customFormat="1" x14ac:dyDescent="0.2">
      <c r="B35" s="296" t="str">
        <f>'Résultats '!$B$34</f>
        <v>Description du DM, de ses spécifications incluant les variantes et accessoires</v>
      </c>
      <c r="E35" s="292"/>
      <c r="F35" s="292"/>
      <c r="G35" s="295"/>
      <c r="H35" s="292"/>
      <c r="I35" s="292"/>
      <c r="J35" s="292"/>
    </row>
    <row r="36" spans="1:10" s="291" customFormat="1" x14ac:dyDescent="0.2">
      <c r="A36" s="294">
        <f>$A$34</f>
        <v>0.9</v>
      </c>
      <c r="B36" s="294"/>
      <c r="C36" s="290"/>
      <c r="E36" s="292"/>
      <c r="F36" s="292"/>
      <c r="G36" s="295"/>
      <c r="H36" s="292"/>
      <c r="I36" s="292"/>
      <c r="J36" s="292"/>
    </row>
    <row r="37" spans="1:10" s="291" customFormat="1" x14ac:dyDescent="0.2">
      <c r="A37" s="294">
        <f>$A$34</f>
        <v>0.9</v>
      </c>
      <c r="B37" s="294"/>
      <c r="C37" s="290"/>
      <c r="E37" s="292"/>
      <c r="F37" s="292"/>
      <c r="G37" s="295"/>
      <c r="H37" s="292"/>
      <c r="I37" s="292"/>
      <c r="J37" s="292"/>
    </row>
    <row r="38" spans="1:10" s="291" customFormat="1" x14ac:dyDescent="0.2">
      <c r="A38" s="294">
        <f>$A$34</f>
        <v>0.9</v>
      </c>
      <c r="B38" s="294"/>
      <c r="C38" s="290"/>
      <c r="E38" s="292"/>
      <c r="F38" s="292"/>
      <c r="G38" s="295"/>
      <c r="H38" s="292"/>
      <c r="I38" s="292"/>
      <c r="J38" s="292"/>
    </row>
    <row r="39" spans="1:10" s="291" customFormat="1" x14ac:dyDescent="0.2">
      <c r="B39" s="296" t="str">
        <f>'Résultats '!$B$39</f>
        <v>Informations relatives à la conception et à la fabrication du DM</v>
      </c>
      <c r="E39" s="292"/>
      <c r="F39" s="292"/>
      <c r="G39" s="292"/>
      <c r="H39" s="292"/>
      <c r="I39" s="292"/>
      <c r="J39" s="292"/>
    </row>
    <row r="40" spans="1:10" s="291" customFormat="1" x14ac:dyDescent="0.2">
      <c r="A40" s="294">
        <f t="shared" ref="A40:A42" si="0">$A$34</f>
        <v>0.9</v>
      </c>
      <c r="B40" s="294"/>
      <c r="C40" s="290"/>
      <c r="E40" s="292"/>
      <c r="F40" s="292"/>
      <c r="G40" s="292"/>
      <c r="H40" s="292"/>
      <c r="I40" s="292"/>
      <c r="J40" s="292"/>
    </row>
    <row r="41" spans="1:10" s="291" customFormat="1" x14ac:dyDescent="0.2">
      <c r="A41" s="294">
        <f t="shared" si="0"/>
        <v>0.9</v>
      </c>
      <c r="B41" s="294"/>
      <c r="C41" s="290"/>
      <c r="E41" s="292"/>
      <c r="F41" s="292"/>
      <c r="G41" s="292"/>
      <c r="H41" s="292"/>
      <c r="I41" s="292"/>
      <c r="J41" s="292"/>
    </row>
    <row r="42" spans="1:10" s="291" customFormat="1" x14ac:dyDescent="0.2">
      <c r="A42" s="294">
        <f t="shared" si="0"/>
        <v>0.9</v>
      </c>
      <c r="B42" s="294"/>
      <c r="C42" s="290"/>
      <c r="E42" s="292"/>
      <c r="F42" s="292"/>
      <c r="G42" s="292"/>
      <c r="H42" s="292"/>
      <c r="I42" s="292"/>
      <c r="J42" s="292"/>
    </row>
    <row r="43" spans="1:10" s="291" customFormat="1" x14ac:dyDescent="0.2">
      <c r="B43" s="296" t="str">
        <f>'Résultats '!$B$43</f>
        <v>Checklist des principes essentiels</v>
      </c>
      <c r="E43" s="292"/>
      <c r="F43" s="292"/>
      <c r="G43" s="292"/>
      <c r="H43" s="292"/>
      <c r="I43" s="292"/>
      <c r="J43" s="292"/>
    </row>
    <row r="44" spans="1:10" s="291" customFormat="1" x14ac:dyDescent="0.2">
      <c r="A44" s="294">
        <f>$A$34</f>
        <v>0.9</v>
      </c>
      <c r="B44" s="294"/>
      <c r="C44" s="290"/>
      <c r="E44" s="292"/>
      <c r="F44" s="292"/>
      <c r="G44" s="292"/>
      <c r="H44" s="292"/>
      <c r="I44" s="292"/>
      <c r="J44" s="292"/>
    </row>
    <row r="45" spans="1:10" s="291" customFormat="1" x14ac:dyDescent="0.2">
      <c r="A45" s="294">
        <f>$A$34</f>
        <v>0.9</v>
      </c>
      <c r="B45" s="294"/>
      <c r="C45" s="290"/>
      <c r="E45" s="292"/>
      <c r="F45" s="292"/>
      <c r="G45" s="292"/>
      <c r="H45" s="292"/>
      <c r="I45" s="292"/>
      <c r="J45" s="292"/>
    </row>
    <row r="46" spans="1:10" s="291" customFormat="1" x14ac:dyDescent="0.2">
      <c r="B46" s="296" t="str">
        <f>'Résultats '!$B$47</f>
        <v>Vérification et évaluation du produit</v>
      </c>
      <c r="E46" s="292"/>
      <c r="F46" s="292"/>
      <c r="G46" s="292"/>
      <c r="H46" s="292"/>
      <c r="I46" s="292"/>
      <c r="J46" s="292"/>
    </row>
    <row r="47" spans="1:10" s="291" customFormat="1" x14ac:dyDescent="0.2">
      <c r="A47" s="294">
        <f t="shared" ref="A47:A52" si="1">$A$34</f>
        <v>0.9</v>
      </c>
      <c r="B47" s="294"/>
      <c r="C47" s="290"/>
      <c r="E47" s="292"/>
      <c r="F47" s="292"/>
      <c r="G47" s="292"/>
      <c r="H47" s="292"/>
      <c r="I47" s="292"/>
      <c r="J47" s="292"/>
    </row>
    <row r="48" spans="1:10" s="291" customFormat="1" x14ac:dyDescent="0.2">
      <c r="A48" s="294">
        <f t="shared" si="1"/>
        <v>0.9</v>
      </c>
      <c r="B48" s="294"/>
      <c r="C48" s="290"/>
      <c r="E48" s="292"/>
      <c r="F48" s="292"/>
      <c r="G48" s="292"/>
      <c r="H48" s="292"/>
      <c r="I48" s="292"/>
      <c r="J48" s="292"/>
    </row>
    <row r="49" spans="1:10" s="291" customFormat="1" x14ac:dyDescent="0.2">
      <c r="A49" s="294">
        <f t="shared" si="1"/>
        <v>0.9</v>
      </c>
      <c r="B49" s="294"/>
      <c r="C49" s="290"/>
      <c r="E49" s="292"/>
      <c r="F49" s="292"/>
      <c r="G49" s="292"/>
      <c r="H49" s="292"/>
      <c r="I49" s="292"/>
      <c r="J49" s="292"/>
    </row>
    <row r="50" spans="1:10" s="291" customFormat="1" x14ac:dyDescent="0.2">
      <c r="A50" s="294">
        <f t="shared" si="1"/>
        <v>0.9</v>
      </c>
      <c r="B50" s="294"/>
      <c r="C50" s="290"/>
      <c r="E50" s="292"/>
      <c r="F50" s="292"/>
      <c r="G50" s="292"/>
      <c r="H50" s="292"/>
      <c r="I50" s="292"/>
      <c r="J50" s="292"/>
    </row>
    <row r="51" spans="1:10" s="291" customFormat="1" x14ac:dyDescent="0.2">
      <c r="A51" s="294">
        <f t="shared" si="1"/>
        <v>0.9</v>
      </c>
      <c r="B51" s="294"/>
      <c r="C51" s="290"/>
      <c r="E51" s="292"/>
      <c r="F51" s="292"/>
      <c r="G51" s="292"/>
      <c r="H51" s="292"/>
      <c r="I51" s="292"/>
      <c r="J51" s="292"/>
    </row>
    <row r="52" spans="1:10" s="291" customFormat="1" x14ac:dyDescent="0.2">
      <c r="A52" s="294">
        <f t="shared" si="1"/>
        <v>0.9</v>
      </c>
      <c r="B52" s="294"/>
      <c r="C52" s="290"/>
      <c r="E52" s="292"/>
      <c r="F52" s="292"/>
      <c r="G52" s="292"/>
      <c r="H52" s="292"/>
      <c r="I52" s="292"/>
      <c r="J52" s="292"/>
    </row>
    <row r="53" spans="1:10" s="291" customFormat="1" x14ac:dyDescent="0.2">
      <c r="A53" s="294">
        <f>$A$34</f>
        <v>0.9</v>
      </c>
      <c r="B53" s="294"/>
      <c r="C53" s="290"/>
      <c r="E53" s="292"/>
      <c r="F53" s="292"/>
      <c r="G53" s="292"/>
      <c r="H53" s="292"/>
      <c r="I53" s="292"/>
      <c r="J53" s="292"/>
    </row>
    <row r="54" spans="1:10" s="291" customFormat="1" x14ac:dyDescent="0.2">
      <c r="A54" s="294">
        <f>$A$34</f>
        <v>0.9</v>
      </c>
      <c r="B54" s="294"/>
      <c r="C54" s="290"/>
      <c r="E54" s="292"/>
      <c r="F54" s="292"/>
      <c r="G54" s="292"/>
      <c r="H54" s="292"/>
      <c r="I54" s="292"/>
      <c r="J54" s="292"/>
    </row>
  </sheetData>
  <sheetProtection sheet="1" objects="1" scenarios="1" selectLockedCells="1" selectUnlockedCells="1"/>
  <phoneticPr fontId="50"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Mode d'emploi</vt:lpstr>
      <vt:lpstr>Evaluation </vt:lpstr>
      <vt:lpstr>Résultats </vt:lpstr>
      <vt:lpstr>Résultats par Phase</vt:lpstr>
      <vt:lpstr>Util_ED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 Gilbert Farges</cp:lastModifiedBy>
  <cp:lastPrinted>2018-12-11T07:46:31Z</cp:lastPrinted>
  <dcterms:created xsi:type="dcterms:W3CDTF">2017-02-08T20:21:22Z</dcterms:created>
  <dcterms:modified xsi:type="dcterms:W3CDTF">2021-03-16T15:10:25Z</dcterms:modified>
</cp:coreProperties>
</file>