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IDS148_GOUFFAUD_Kevin_\"/>
    </mc:Choice>
  </mc:AlternateContent>
  <xr:revisionPtr revIDLastSave="0" documentId="13_ncr:1_{A95E4690-16FB-4B53-B436-3740906AAB91}" xr6:coauthVersionLast="47" xr6:coauthVersionMax="47" xr10:uidLastSave="{00000000-0000-0000-0000-000000000000}"/>
  <bookViews>
    <workbookView xWindow="390" yWindow="390" windowWidth="27015" windowHeight="10830" xr2:uid="{CCA8DAE9-8FA1-422B-9FA7-2739BDF54070}"/>
  </bookViews>
  <sheets>
    <sheet name="Notice d'utilisation" sheetId="5" r:id="rId1"/>
    <sheet name="Tâches" sheetId="1" r:id="rId2"/>
    <sheet name="Planning - Tâches" sheetId="2" r:id="rId3"/>
    <sheet name="Gestion projet" sheetId="4" r:id="rId4"/>
    <sheet name="Excel" sheetId="3" state="hidden" r:id="rId5"/>
  </sheets>
  <definedNames>
    <definedName name="_xlnm._FilterDatabase" localSheetId="1" hidden="1">Tâches!$C$1:$J$1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" l="1"/>
  <c r="A6" i="1"/>
  <c r="D6" i="1" s="1" a="1"/>
  <c r="D6" i="1" s="1"/>
  <c r="A7" i="1"/>
  <c r="D7" i="1" s="1" a="1"/>
  <c r="D7" i="1" s="1"/>
  <c r="A8" i="1"/>
  <c r="D8" i="1" s="1" a="1"/>
  <c r="D8" i="1" s="1"/>
  <c r="A9" i="1"/>
  <c r="D9" i="1" s="1" a="1"/>
  <c r="D9" i="1" s="1"/>
  <c r="A10" i="1"/>
  <c r="D10" i="1" s="1" a="1"/>
  <c r="D10" i="1" s="1"/>
  <c r="A11" i="1"/>
  <c r="D11" i="1" s="1" a="1"/>
  <c r="D11" i="1" s="1"/>
  <c r="A12" i="1"/>
  <c r="D12" i="1" s="1" a="1"/>
  <c r="D12" i="1" s="1"/>
  <c r="A13" i="1"/>
  <c r="D13" i="1" s="1" a="1"/>
  <c r="D13" i="1" s="1"/>
  <c r="A14" i="1"/>
  <c r="D14" i="1" s="1" a="1"/>
  <c r="D14" i="1" s="1"/>
  <c r="A15" i="1"/>
  <c r="A16" i="1"/>
  <c r="A17" i="1"/>
  <c r="D17" i="1" s="1" a="1"/>
  <c r="D17" i="1" s="1"/>
  <c r="A18" i="1"/>
  <c r="A19" i="1"/>
  <c r="D19" i="1" s="1" a="1"/>
  <c r="D19" i="1" s="1"/>
  <c r="A20" i="1"/>
  <c r="A21" i="1"/>
  <c r="D21" i="1" s="1" a="1"/>
  <c r="D21" i="1" s="1"/>
  <c r="A22" i="1"/>
  <c r="D22" i="1" s="1" a="1"/>
  <c r="D22" i="1" s="1"/>
  <c r="A23" i="1"/>
  <c r="A24" i="1"/>
  <c r="A25" i="1"/>
  <c r="D25" i="1" s="1" a="1"/>
  <c r="D25" i="1" s="1"/>
  <c r="A26" i="1"/>
  <c r="A27" i="1"/>
  <c r="D27" i="1" s="1" a="1"/>
  <c r="D27" i="1" s="1"/>
  <c r="A28" i="1"/>
  <c r="A29" i="1"/>
  <c r="A30" i="1"/>
  <c r="D30" i="1" s="1" a="1"/>
  <c r="D30" i="1" s="1"/>
  <c r="A31" i="1"/>
  <c r="A32" i="1"/>
  <c r="A33" i="1"/>
  <c r="D33" i="1" s="1" a="1"/>
  <c r="D33" i="1" s="1"/>
  <c r="A34" i="1"/>
  <c r="D34" i="1" s="1" a="1"/>
  <c r="D34" i="1" s="1"/>
  <c r="A35" i="1"/>
  <c r="D35" i="1" s="1" a="1"/>
  <c r="D35" i="1" s="1"/>
  <c r="A36" i="1"/>
  <c r="A37" i="1"/>
  <c r="A38" i="1"/>
  <c r="A39" i="1"/>
  <c r="A40" i="1"/>
  <c r="A41" i="1"/>
  <c r="A42" i="1"/>
  <c r="A43" i="1"/>
  <c r="D43" i="1" s="1" a="1"/>
  <c r="D43" i="1" s="1"/>
  <c r="A44" i="1"/>
  <c r="A45" i="1"/>
  <c r="A46" i="1"/>
  <c r="A47" i="1"/>
  <c r="A48" i="1"/>
  <c r="A49" i="1"/>
  <c r="A50" i="1"/>
  <c r="A51" i="1"/>
  <c r="D51" i="1" s="1" a="1"/>
  <c r="D51" i="1" s="1"/>
  <c r="A52" i="1"/>
  <c r="D52" i="1" s="1" a="1"/>
  <c r="D52" i="1" s="1"/>
  <c r="A53" i="1"/>
  <c r="A54" i="1"/>
  <c r="A55" i="1"/>
  <c r="A56" i="1"/>
  <c r="D56" i="1" s="1" a="1"/>
  <c r="D56" i="1" s="1"/>
  <c r="A57" i="1"/>
  <c r="A58" i="1"/>
  <c r="D58" i="1" s="1" a="1"/>
  <c r="D58" i="1" s="1"/>
  <c r="A59" i="1"/>
  <c r="D59" i="1" s="1" a="1"/>
  <c r="D59" i="1" s="1"/>
  <c r="A60" i="1"/>
  <c r="D60" i="1" s="1" a="1"/>
  <c r="D60" i="1" s="1"/>
  <c r="A61" i="1"/>
  <c r="A62" i="1"/>
  <c r="A63" i="1"/>
  <c r="A64" i="1"/>
  <c r="A65" i="1"/>
  <c r="A66" i="1"/>
  <c r="D66" i="1" s="1" a="1"/>
  <c r="D66" i="1" s="1"/>
  <c r="A67" i="1"/>
  <c r="D67" i="1" s="1" a="1"/>
  <c r="D67" i="1" s="1"/>
  <c r="A68" i="1"/>
  <c r="D68" i="1" s="1" a="1"/>
  <c r="D68" i="1" s="1"/>
  <c r="A69" i="1"/>
  <c r="A70" i="1"/>
  <c r="A71" i="1"/>
  <c r="A72" i="1"/>
  <c r="A73" i="1"/>
  <c r="A74" i="1"/>
  <c r="A75" i="1"/>
  <c r="D75" i="1" s="1" a="1"/>
  <c r="D75" i="1" s="1"/>
  <c r="A76" i="1"/>
  <c r="A77" i="1"/>
  <c r="A78" i="1"/>
  <c r="A79" i="1"/>
  <c r="A80" i="1"/>
  <c r="A81" i="1"/>
  <c r="A82" i="1"/>
  <c r="A83" i="1"/>
  <c r="D83" i="1" s="1" a="1"/>
  <c r="D83" i="1" s="1"/>
  <c r="A84" i="1"/>
  <c r="A85" i="1"/>
  <c r="A86" i="1"/>
  <c r="A87" i="1"/>
  <c r="A88" i="1"/>
  <c r="A89" i="1"/>
  <c r="A90" i="1"/>
  <c r="A91" i="1"/>
  <c r="D91" i="1" s="1" a="1"/>
  <c r="D91" i="1" s="1"/>
  <c r="A92" i="1"/>
  <c r="A93" i="1"/>
  <c r="A94" i="1"/>
  <c r="A95" i="1"/>
  <c r="A96" i="1"/>
  <c r="A97" i="1"/>
  <c r="A98" i="1"/>
  <c r="A99" i="1"/>
  <c r="D99" i="1" s="1" a="1"/>
  <c r="D99" i="1" s="1"/>
  <c r="A100" i="1"/>
  <c r="A101" i="1"/>
  <c r="A102" i="1"/>
  <c r="A103" i="1"/>
  <c r="A104" i="1"/>
  <c r="A105" i="1"/>
  <c r="A106" i="1"/>
  <c r="A107" i="1"/>
  <c r="D107" i="1" s="1" a="1"/>
  <c r="D107" i="1" s="1"/>
  <c r="A108" i="1"/>
  <c r="A109" i="1"/>
  <c r="A110" i="1"/>
  <c r="A111" i="1"/>
  <c r="A112" i="1"/>
  <c r="A113" i="1"/>
  <c r="A114" i="1"/>
  <c r="A115" i="1"/>
  <c r="D115" i="1" s="1" a="1"/>
  <c r="D115" i="1" s="1"/>
  <c r="A116" i="1"/>
  <c r="A117" i="1"/>
  <c r="A118" i="1"/>
  <c r="A119" i="1"/>
  <c r="A120" i="1"/>
  <c r="A121" i="1"/>
  <c r="A122" i="1"/>
  <c r="A123" i="1"/>
  <c r="D123" i="1" s="1" a="1"/>
  <c r="D123" i="1" s="1"/>
  <c r="A124" i="1"/>
  <c r="D124" i="1" s="1" a="1"/>
  <c r="D124" i="1" s="1"/>
  <c r="A125" i="1"/>
  <c r="A126" i="1"/>
  <c r="A127" i="1"/>
  <c r="A128" i="1"/>
  <c r="A129" i="1"/>
  <c r="A130" i="1"/>
  <c r="D130" i="1" s="1" a="1"/>
  <c r="D130" i="1" s="1"/>
  <c r="A131" i="1"/>
  <c r="D131" i="1" s="1" a="1"/>
  <c r="D131" i="1" s="1"/>
  <c r="A132" i="1"/>
  <c r="D132" i="1" s="1" a="1"/>
  <c r="D132" i="1" s="1"/>
  <c r="A133" i="1"/>
  <c r="A134" i="1"/>
  <c r="D134" i="1" s="1" a="1"/>
  <c r="D134" i="1" s="1"/>
  <c r="A135" i="1"/>
  <c r="D135" i="1" s="1" a="1"/>
  <c r="D135" i="1" s="1"/>
  <c r="A136" i="1"/>
  <c r="D136" i="1" s="1" a="1"/>
  <c r="D136" i="1" s="1"/>
  <c r="A137" i="1"/>
  <c r="D137" i="1" s="1" a="1"/>
  <c r="D137" i="1" s="1"/>
  <c r="A138" i="1"/>
  <c r="D138" i="1" s="1" a="1"/>
  <c r="D138" i="1" s="1"/>
  <c r="A139" i="1"/>
  <c r="D139" i="1" s="1" a="1"/>
  <c r="D139" i="1" s="1"/>
  <c r="A140" i="1"/>
  <c r="D140" i="1" s="1" a="1"/>
  <c r="D140" i="1" s="1"/>
  <c r="A141" i="1"/>
  <c r="A142" i="1"/>
  <c r="D142" i="1" s="1" a="1"/>
  <c r="D142" i="1" s="1"/>
  <c r="A143" i="1"/>
  <c r="A144" i="1"/>
  <c r="A145" i="1"/>
  <c r="A146" i="1"/>
  <c r="A147" i="1"/>
  <c r="D147" i="1" s="1" a="1"/>
  <c r="D147" i="1" s="1"/>
  <c r="A148" i="1"/>
  <c r="D148" i="1" s="1" a="1"/>
  <c r="D148" i="1" s="1"/>
  <c r="A149" i="1"/>
  <c r="A150" i="1"/>
  <c r="D150" i="1" s="1" a="1"/>
  <c r="D150" i="1" s="1"/>
  <c r="A151" i="1"/>
  <c r="A152" i="1"/>
  <c r="A153" i="1"/>
  <c r="A154" i="1"/>
  <c r="A155" i="1"/>
  <c r="D155" i="1" s="1" a="1"/>
  <c r="D155" i="1" s="1"/>
  <c r="A156" i="1"/>
  <c r="D156" i="1" s="1" a="1"/>
  <c r="D156" i="1" s="1"/>
  <c r="A157" i="1"/>
  <c r="A158" i="1"/>
  <c r="D158" i="1" s="1" a="1"/>
  <c r="D158" i="1" s="1"/>
  <c r="A159" i="1"/>
  <c r="A160" i="1"/>
  <c r="A161" i="1"/>
  <c r="A162" i="1"/>
  <c r="A163" i="1"/>
  <c r="D163" i="1" s="1" a="1"/>
  <c r="D163" i="1" s="1"/>
  <c r="A164" i="1"/>
  <c r="A165" i="1"/>
  <c r="A166" i="1"/>
  <c r="A167" i="1"/>
  <c r="A168" i="1"/>
  <c r="A169" i="1"/>
  <c r="A170" i="1"/>
  <c r="A171" i="1"/>
  <c r="D171" i="1" s="1" a="1"/>
  <c r="D171" i="1" s="1"/>
  <c r="A172" i="1"/>
  <c r="A173" i="1"/>
  <c r="A174" i="1"/>
  <c r="A175" i="1"/>
  <c r="A176" i="1"/>
  <c r="A177" i="1"/>
  <c r="A178" i="1"/>
  <c r="A179" i="1"/>
  <c r="D179" i="1" s="1" a="1"/>
  <c r="D179" i="1" s="1"/>
  <c r="A180" i="1"/>
  <c r="A181" i="1"/>
  <c r="A182" i="1"/>
  <c r="A183" i="1"/>
  <c r="A184" i="1"/>
  <c r="A185" i="1"/>
  <c r="A186" i="1"/>
  <c r="A187" i="1"/>
  <c r="D187" i="1" s="1" a="1"/>
  <c r="D187" i="1" s="1"/>
  <c r="A188" i="1"/>
  <c r="A189" i="1"/>
  <c r="A190" i="1"/>
  <c r="A191" i="1"/>
  <c r="A192" i="1"/>
  <c r="A193" i="1"/>
  <c r="A194" i="1"/>
  <c r="A195" i="1"/>
  <c r="D195" i="1" s="1" a="1"/>
  <c r="D195" i="1" s="1"/>
  <c r="A196" i="1"/>
  <c r="A197" i="1"/>
  <c r="A198" i="1"/>
  <c r="A199" i="1"/>
  <c r="A200" i="1"/>
  <c r="A201" i="1"/>
  <c r="A202" i="1"/>
  <c r="A203" i="1"/>
  <c r="D203" i="1" s="1" a="1"/>
  <c r="D203" i="1" s="1"/>
  <c r="A204" i="1"/>
  <c r="A205" i="1"/>
  <c r="A206" i="1"/>
  <c r="A207" i="1"/>
  <c r="A208" i="1"/>
  <c r="A209" i="1"/>
  <c r="A210" i="1"/>
  <c r="A211" i="1"/>
  <c r="D211" i="1" s="1" a="1"/>
  <c r="D211" i="1" s="1"/>
  <c r="A212" i="1"/>
  <c r="A213" i="1"/>
  <c r="A214" i="1"/>
  <c r="A215" i="1"/>
  <c r="A216" i="1"/>
  <c r="A217" i="1"/>
  <c r="A218" i="1"/>
  <c r="A219" i="1"/>
  <c r="D219" i="1" s="1" a="1"/>
  <c r="D219" i="1" s="1"/>
  <c r="A220" i="1"/>
  <c r="A221" i="1"/>
  <c r="A222" i="1"/>
  <c r="A223" i="1"/>
  <c r="A224" i="1"/>
  <c r="A225" i="1"/>
  <c r="A226" i="1"/>
  <c r="A227" i="1"/>
  <c r="D227" i="1" s="1" a="1"/>
  <c r="D227" i="1" s="1"/>
  <c r="A228" i="1"/>
  <c r="A229" i="1"/>
  <c r="A230" i="1"/>
  <c r="A231" i="1"/>
  <c r="A232" i="1"/>
  <c r="A233" i="1"/>
  <c r="A234" i="1"/>
  <c r="A235" i="1"/>
  <c r="D235" i="1" s="1" a="1"/>
  <c r="D235" i="1" s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2" i="1"/>
  <c r="D2" i="1" s="1" a="1"/>
  <c r="D2" i="1" s="1"/>
  <c r="A3" i="1"/>
  <c r="D3" i="1" s="1" a="1"/>
  <c r="D3" i="1" s="1"/>
  <c r="A4" i="1"/>
  <c r="D4" i="1" s="1" a="1"/>
  <c r="D4" i="1" s="1"/>
  <c r="D5" i="1" a="1"/>
  <c r="D5" i="1" s="1"/>
  <c r="D15" i="1" a="1"/>
  <c r="D15" i="1" s="1"/>
  <c r="D16" i="1" a="1"/>
  <c r="D16" i="1" s="1"/>
  <c r="D18" i="1" a="1"/>
  <c r="D18" i="1" s="1"/>
  <c r="D20" i="1" a="1"/>
  <c r="D20" i="1" s="1"/>
  <c r="D23" i="1" a="1"/>
  <c r="D23" i="1" s="1"/>
  <c r="D24" i="1" a="1"/>
  <c r="D24" i="1" s="1"/>
  <c r="D26" i="1" a="1"/>
  <c r="D26" i="1" s="1"/>
  <c r="D28" i="1" a="1"/>
  <c r="D28" i="1" s="1"/>
  <c r="D29" i="1" a="1"/>
  <c r="D29" i="1" s="1"/>
  <c r="D31" i="1" a="1"/>
  <c r="D31" i="1" s="1"/>
  <c r="D32" i="1" a="1"/>
  <c r="D32" i="1" s="1"/>
  <c r="D36" i="1" a="1"/>
  <c r="D36" i="1" s="1"/>
  <c r="D37" i="1" a="1"/>
  <c r="D37" i="1" s="1"/>
  <c r="D38" i="1" a="1"/>
  <c r="D38" i="1" s="1"/>
  <c r="D39" i="1" a="1"/>
  <c r="D39" i="1" s="1"/>
  <c r="D40" i="1" a="1"/>
  <c r="D40" i="1" s="1"/>
  <c r="D41" i="1" a="1"/>
  <c r="D41" i="1" s="1"/>
  <c r="D42" i="1" a="1"/>
  <c r="D42" i="1" s="1"/>
  <c r="D44" i="1" a="1"/>
  <c r="D44" i="1" s="1"/>
  <c r="D45" i="1" a="1"/>
  <c r="D45" i="1" s="1"/>
  <c r="D46" i="1" a="1"/>
  <c r="D46" i="1" s="1"/>
  <c r="D47" i="1" a="1"/>
  <c r="D47" i="1" s="1"/>
  <c r="D48" i="1" a="1"/>
  <c r="D48" i="1" s="1"/>
  <c r="D49" i="1" a="1"/>
  <c r="D49" i="1" s="1"/>
  <c r="D50" i="1" a="1"/>
  <c r="D50" i="1" s="1"/>
  <c r="D53" i="1" a="1"/>
  <c r="D53" i="1" s="1"/>
  <c r="D54" i="1" a="1"/>
  <c r="D54" i="1" s="1"/>
  <c r="D55" i="1" a="1"/>
  <c r="D55" i="1" s="1"/>
  <c r="D57" i="1" a="1"/>
  <c r="D57" i="1" s="1"/>
  <c r="D61" i="1" a="1"/>
  <c r="D61" i="1" s="1"/>
  <c r="D62" i="1" a="1"/>
  <c r="D62" i="1" s="1"/>
  <c r="D63" i="1" a="1"/>
  <c r="D63" i="1" s="1"/>
  <c r="D64" i="1" a="1"/>
  <c r="D64" i="1" s="1"/>
  <c r="D65" i="1" a="1"/>
  <c r="D65" i="1" s="1"/>
  <c r="D69" i="1" a="1"/>
  <c r="D69" i="1" s="1"/>
  <c r="D70" i="1" a="1"/>
  <c r="D70" i="1" s="1"/>
  <c r="D71" i="1" a="1"/>
  <c r="D71" i="1" s="1"/>
  <c r="D72" i="1" a="1"/>
  <c r="D72" i="1" s="1"/>
  <c r="D73" i="1" a="1"/>
  <c r="D73" i="1" s="1"/>
  <c r="D74" i="1" a="1"/>
  <c r="D74" i="1" s="1"/>
  <c r="D76" i="1" a="1"/>
  <c r="D76" i="1" s="1"/>
  <c r="D77" i="1" a="1"/>
  <c r="D77" i="1" s="1"/>
  <c r="D78" i="1" a="1"/>
  <c r="D78" i="1" s="1"/>
  <c r="D79" i="1" a="1"/>
  <c r="D79" i="1" s="1"/>
  <c r="D80" i="1" a="1"/>
  <c r="D80" i="1" s="1"/>
  <c r="D81" i="1" a="1"/>
  <c r="D81" i="1" s="1"/>
  <c r="D82" i="1" a="1"/>
  <c r="D82" i="1" s="1"/>
  <c r="D84" i="1" a="1"/>
  <c r="D84" i="1" s="1"/>
  <c r="D85" i="1" a="1"/>
  <c r="D85" i="1" s="1"/>
  <c r="D86" i="1" a="1"/>
  <c r="D86" i="1" s="1"/>
  <c r="D87" i="1" a="1"/>
  <c r="D87" i="1" s="1"/>
  <c r="D88" i="1" a="1"/>
  <c r="D88" i="1" s="1"/>
  <c r="D89" i="1" a="1"/>
  <c r="D89" i="1" s="1"/>
  <c r="D90" i="1" a="1"/>
  <c r="D90" i="1" s="1"/>
  <c r="D92" i="1" a="1"/>
  <c r="D92" i="1" s="1"/>
  <c r="D93" i="1" a="1"/>
  <c r="D93" i="1" s="1"/>
  <c r="D94" i="1" a="1"/>
  <c r="D94" i="1" s="1"/>
  <c r="D95" i="1" a="1"/>
  <c r="D95" i="1" s="1"/>
  <c r="D96" i="1" a="1"/>
  <c r="D96" i="1" s="1"/>
  <c r="D97" i="1" a="1"/>
  <c r="D97" i="1" s="1"/>
  <c r="D98" i="1" a="1"/>
  <c r="D98" i="1" s="1"/>
  <c r="D100" i="1" a="1"/>
  <c r="D100" i="1" s="1"/>
  <c r="D101" i="1" a="1"/>
  <c r="D101" i="1" s="1"/>
  <c r="D102" i="1" a="1"/>
  <c r="D102" i="1" s="1"/>
  <c r="D103" i="1" a="1"/>
  <c r="D103" i="1" s="1"/>
  <c r="D104" i="1" a="1"/>
  <c r="D104" i="1" s="1"/>
  <c r="D105" i="1" a="1"/>
  <c r="D105" i="1" s="1"/>
  <c r="D106" i="1" a="1"/>
  <c r="D106" i="1" s="1"/>
  <c r="D108" i="1" a="1"/>
  <c r="D108" i="1" s="1"/>
  <c r="D109" i="1" a="1"/>
  <c r="D109" i="1" s="1"/>
  <c r="D110" i="1" a="1"/>
  <c r="D110" i="1" s="1"/>
  <c r="D111" i="1" a="1"/>
  <c r="D111" i="1" s="1"/>
  <c r="D112" i="1" a="1"/>
  <c r="D112" i="1" s="1"/>
  <c r="D113" i="1" a="1"/>
  <c r="D113" i="1" s="1"/>
  <c r="D114" i="1" a="1"/>
  <c r="D114" i="1" s="1"/>
  <c r="D116" i="1" a="1"/>
  <c r="D116" i="1" s="1"/>
  <c r="D117" i="1" a="1"/>
  <c r="D117" i="1" s="1"/>
  <c r="D118" i="1" a="1"/>
  <c r="D118" i="1" s="1"/>
  <c r="D119" i="1" a="1"/>
  <c r="D119" i="1" s="1"/>
  <c r="D120" i="1" a="1"/>
  <c r="D120" i="1" s="1"/>
  <c r="D121" i="1" a="1"/>
  <c r="D121" i="1" s="1"/>
  <c r="D122" i="1" a="1"/>
  <c r="D122" i="1" s="1"/>
  <c r="D125" i="1" a="1"/>
  <c r="D125" i="1" s="1"/>
  <c r="D126" i="1" a="1"/>
  <c r="D126" i="1" s="1"/>
  <c r="D127" i="1" a="1"/>
  <c r="D127" i="1" s="1"/>
  <c r="D128" i="1" a="1"/>
  <c r="D128" i="1" s="1"/>
  <c r="D129" i="1" a="1"/>
  <c r="D129" i="1" s="1"/>
  <c r="D133" i="1" a="1"/>
  <c r="D133" i="1" s="1"/>
  <c r="D141" i="1" a="1"/>
  <c r="D141" i="1" s="1"/>
  <c r="D143" i="1" a="1"/>
  <c r="D143" i="1" s="1"/>
  <c r="D144" i="1" a="1"/>
  <c r="D144" i="1" s="1"/>
  <c r="D145" i="1" a="1"/>
  <c r="D145" i="1" s="1"/>
  <c r="D146" i="1" a="1"/>
  <c r="D146" i="1" s="1"/>
  <c r="D149" i="1" a="1"/>
  <c r="D149" i="1" s="1"/>
  <c r="D151" i="1" a="1"/>
  <c r="D151" i="1" s="1"/>
  <c r="D152" i="1" a="1"/>
  <c r="D152" i="1" s="1"/>
  <c r="D153" i="1" a="1"/>
  <c r="D153" i="1" s="1"/>
  <c r="D154" i="1" a="1"/>
  <c r="D154" i="1" s="1"/>
  <c r="D157" i="1" a="1"/>
  <c r="D157" i="1" s="1"/>
  <c r="D159" i="1" a="1"/>
  <c r="D159" i="1" s="1"/>
  <c r="D160" i="1" a="1"/>
  <c r="D160" i="1" s="1"/>
  <c r="D161" i="1" a="1"/>
  <c r="D161" i="1" s="1"/>
  <c r="D162" i="1" a="1"/>
  <c r="D162" i="1" s="1"/>
  <c r="D164" i="1" a="1"/>
  <c r="D164" i="1" s="1"/>
  <c r="D165" i="1" a="1"/>
  <c r="D165" i="1" s="1"/>
  <c r="D166" i="1" a="1"/>
  <c r="D166" i="1" s="1"/>
  <c r="D167" i="1" a="1"/>
  <c r="D167" i="1" s="1"/>
  <c r="D168" i="1" a="1"/>
  <c r="D168" i="1" s="1"/>
  <c r="D169" i="1" a="1"/>
  <c r="D169" i="1" s="1"/>
  <c r="D170" i="1" a="1"/>
  <c r="D170" i="1" s="1"/>
  <c r="D172" i="1" a="1"/>
  <c r="D172" i="1" s="1"/>
  <c r="D173" i="1" a="1"/>
  <c r="D173" i="1" s="1"/>
  <c r="D174" i="1" a="1"/>
  <c r="D174" i="1" s="1"/>
  <c r="D175" i="1" a="1"/>
  <c r="D175" i="1" s="1"/>
  <c r="D176" i="1" a="1"/>
  <c r="D176" i="1" s="1"/>
  <c r="D177" i="1" a="1"/>
  <c r="D177" i="1" s="1"/>
  <c r="D178" i="1" a="1"/>
  <c r="D178" i="1" s="1"/>
  <c r="D180" i="1" a="1"/>
  <c r="D180" i="1" s="1"/>
  <c r="D181" i="1" a="1"/>
  <c r="D181" i="1" s="1"/>
  <c r="D182" i="1" a="1"/>
  <c r="D182" i="1" s="1"/>
  <c r="D183" i="1" a="1"/>
  <c r="D183" i="1" s="1"/>
  <c r="D184" i="1" a="1"/>
  <c r="D184" i="1" s="1"/>
  <c r="D185" i="1" a="1"/>
  <c r="D185" i="1" s="1"/>
  <c r="D186" i="1" a="1"/>
  <c r="D186" i="1" s="1"/>
  <c r="D188" i="1" a="1"/>
  <c r="D188" i="1" s="1"/>
  <c r="D189" i="1" a="1"/>
  <c r="D189" i="1" s="1"/>
  <c r="D190" i="1" a="1"/>
  <c r="D190" i="1" s="1"/>
  <c r="D191" i="1" a="1"/>
  <c r="D191" i="1" s="1"/>
  <c r="D192" i="1" a="1"/>
  <c r="D192" i="1" s="1"/>
  <c r="D193" i="1" a="1"/>
  <c r="D193" i="1" s="1"/>
  <c r="D194" i="1" a="1"/>
  <c r="D194" i="1" s="1"/>
  <c r="D196" i="1" a="1"/>
  <c r="D196" i="1" s="1"/>
  <c r="D197" i="1" a="1"/>
  <c r="D197" i="1" s="1"/>
  <c r="D198" i="1" a="1"/>
  <c r="D198" i="1" s="1"/>
  <c r="D199" i="1" a="1"/>
  <c r="D199" i="1" s="1"/>
  <c r="D200" i="1" a="1"/>
  <c r="D200" i="1" s="1"/>
  <c r="D201" i="1" a="1"/>
  <c r="D201" i="1" s="1"/>
  <c r="D202" i="1" a="1"/>
  <c r="D202" i="1" s="1"/>
  <c r="D204" i="1" a="1"/>
  <c r="D204" i="1" s="1"/>
  <c r="D205" i="1" a="1"/>
  <c r="D205" i="1" s="1"/>
  <c r="D206" i="1" a="1"/>
  <c r="D206" i="1" s="1"/>
  <c r="D207" i="1" a="1"/>
  <c r="D207" i="1" s="1"/>
  <c r="D208" i="1" a="1"/>
  <c r="D208" i="1" s="1"/>
  <c r="D209" i="1" a="1"/>
  <c r="D209" i="1" s="1"/>
  <c r="D210" i="1" a="1"/>
  <c r="D210" i="1" s="1"/>
  <c r="D212" i="1" a="1"/>
  <c r="D212" i="1" s="1"/>
  <c r="D213" i="1" a="1"/>
  <c r="D213" i="1" s="1"/>
  <c r="D214" i="1" a="1"/>
  <c r="D214" i="1" s="1"/>
  <c r="D215" i="1" a="1"/>
  <c r="D215" i="1" s="1"/>
  <c r="D216" i="1" a="1"/>
  <c r="D216" i="1" s="1"/>
  <c r="D217" i="1" a="1"/>
  <c r="D217" i="1" s="1"/>
  <c r="D218" i="1" a="1"/>
  <c r="D218" i="1" s="1"/>
  <c r="D220" i="1" a="1"/>
  <c r="D220" i="1" s="1"/>
  <c r="D221" i="1" a="1"/>
  <c r="D221" i="1" s="1"/>
  <c r="D222" i="1" a="1"/>
  <c r="D222" i="1" s="1"/>
  <c r="D223" i="1" a="1"/>
  <c r="D223" i="1" s="1"/>
  <c r="D224" i="1" a="1"/>
  <c r="D224" i="1" s="1"/>
  <c r="D225" i="1" a="1"/>
  <c r="D225" i="1" s="1"/>
  <c r="D226" i="1" a="1"/>
  <c r="D226" i="1" s="1"/>
  <c r="D228" i="1" a="1"/>
  <c r="D228" i="1" s="1"/>
  <c r="D229" i="1" a="1"/>
  <c r="D229" i="1" s="1"/>
  <c r="D230" i="1" a="1"/>
  <c r="D230" i="1" s="1"/>
  <c r="D231" i="1" a="1"/>
  <c r="D231" i="1" s="1"/>
  <c r="D232" i="1" a="1"/>
  <c r="D232" i="1" s="1"/>
  <c r="D233" i="1" a="1"/>
  <c r="D233" i="1" s="1"/>
  <c r="D234" i="1" a="1"/>
  <c r="D234" i="1" s="1"/>
  <c r="D236" i="1" a="1"/>
  <c r="D236" i="1" s="1"/>
  <c r="D237" i="1" a="1"/>
  <c r="D237" i="1" s="1"/>
  <c r="D239" i="1" l="1"/>
  <c r="D238" i="1"/>
  <c r="F17" i="4"/>
  <c r="F15" i="4"/>
  <c r="F16" i="4"/>
  <c r="F14" i="4" l="1"/>
  <c r="F18" i="4"/>
  <c r="F12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<sst xmlns="http://schemas.openxmlformats.org/spreadsheetml/2006/main" count="833" uniqueCount="342">
  <si>
    <t>Avancement</t>
  </si>
  <si>
    <t>Commentaire</t>
  </si>
  <si>
    <t>Scope</t>
  </si>
  <si>
    <t>1. Device Description and Specifications</t>
  </si>
  <si>
    <t>1.1 Device Description</t>
  </si>
  <si>
    <t>1.1.1 General description</t>
  </si>
  <si>
    <t>AR/R&amp;D</t>
  </si>
  <si>
    <t>Annex</t>
  </si>
  <si>
    <t>1.1.2 Accessories and associated medical devices</t>
  </si>
  <si>
    <t>1.1.3 Other accessories and associated medical devices</t>
  </si>
  <si>
    <t>1.2 Intended Purpose and Intended Users</t>
  </si>
  <si>
    <t>1.2.1 Intended purpose and clinical claims</t>
  </si>
  <si>
    <t>FAIT</t>
  </si>
  <si>
    <t>1.2.2 Intended patient population</t>
  </si>
  <si>
    <t>1.2.3 Intended users</t>
  </si>
  <si>
    <t>1.3 Device identification</t>
  </si>
  <si>
    <t>1.4 Device classification</t>
  </si>
  <si>
    <t>1.5 Device materials</t>
  </si>
  <si>
    <t>1.5.1 Key materials incorporated into the device</t>
  </si>
  <si>
    <t>1.5.2 Materials of tissues or cells of human or animal origin</t>
  </si>
  <si>
    <t>1.5.3 Bill of Materials</t>
  </si>
  <si>
    <t>1.6 Market History</t>
  </si>
  <si>
    <t>1.6.1 Overview of relevant market history</t>
  </si>
  <si>
    <t>1.6.2 Overview of similar devices</t>
  </si>
  <si>
    <t>2. Information Supplied by the Manufacturer</t>
  </si>
  <si>
    <t>2.1 Labels and packaging specifications</t>
  </si>
  <si>
    <t>2.2 Instructions for use / Device Operating Manual(s)</t>
  </si>
  <si>
    <t>2.3 Electronic IFU (e-IFU) information</t>
  </si>
  <si>
    <t>2.4 Surgical techniques</t>
  </si>
  <si>
    <t>2.5 Implant card information</t>
  </si>
  <si>
    <t>N/A</t>
  </si>
  <si>
    <t>2.6 Patient handbook / leaflet</t>
  </si>
  <si>
    <t>2.7 Promotional materials</t>
  </si>
  <si>
    <t>3. Design and Manufacturing Information</t>
  </si>
  <si>
    <t>3.1 Design Stages</t>
  </si>
  <si>
    <t>3.2 Design specifications</t>
  </si>
  <si>
    <t>3.2.1 Key product / Design specifications</t>
  </si>
  <si>
    <t>Annexe 3.2.1 - Design Control Plan</t>
  </si>
  <si>
    <t>3.2.2 User requirements / Design requirements</t>
  </si>
  <si>
    <t>3.3 Manufacturing Information</t>
  </si>
  <si>
    <t>3.3.1 Manufacturing process</t>
  </si>
  <si>
    <t>3.3.2 Critical process verification</t>
  </si>
  <si>
    <t>3.3.3 Critical process validation</t>
  </si>
  <si>
    <t>3.3.4 Incoming inspections</t>
  </si>
  <si>
    <t>3.3.5 In-process inspections</t>
  </si>
  <si>
    <t>3.3.6 Final inspections</t>
  </si>
  <si>
    <t>3.3.7 Specific control specifications</t>
  </si>
  <si>
    <t>3.3.8 Installation and Commissioning tests</t>
  </si>
  <si>
    <t>3.4 Sites involved in design and manufacturing activities</t>
  </si>
  <si>
    <t>3.4.1 Site with Design responsibility</t>
  </si>
  <si>
    <t>3.4.2 Critical subcontractors and critical suppliers</t>
  </si>
  <si>
    <t>4. Demonstration of conformity to General Safety and Performance Requirements</t>
  </si>
  <si>
    <t>4.1 General Safety and Performance Requirements checklist</t>
  </si>
  <si>
    <t>4.2 List of applied standards and common specifications</t>
  </si>
  <si>
    <t>4.3 Other applicable Regulations &amp; Directives</t>
  </si>
  <si>
    <t>5. Benefit-Risk Analysis and Risk Management</t>
  </si>
  <si>
    <t>5.1 Benefit-risk analysis</t>
  </si>
  <si>
    <t>5.2 Risk Management</t>
  </si>
  <si>
    <t>5.2.1 Risk management procedure</t>
  </si>
  <si>
    <t>5.2.2 Risk management plan &amp; Risk scoring system</t>
  </si>
  <si>
    <t>5.2.3 Risk assessment</t>
  </si>
  <si>
    <t>5.2.4 Risk management report</t>
  </si>
  <si>
    <t>6. Product Verification and Validation</t>
  </si>
  <si>
    <t>6.1 Biocompatibility</t>
  </si>
  <si>
    <t>6.1.1 Biological safety risk assessment</t>
  </si>
  <si>
    <t>6.1.2 Material characterization</t>
  </si>
  <si>
    <t>6.1.3 Biocompatibility test</t>
  </si>
  <si>
    <t>6.1.4 Overall biological safety assessment</t>
  </si>
  <si>
    <t>6.1.5 Qualification of experts</t>
  </si>
  <si>
    <t>6.2 Electrical safety and electromagnetic compatibility (EMC)</t>
  </si>
  <si>
    <t>6.2.1 Electrical safety test Protocol / Report</t>
  </si>
  <si>
    <t>6.2.2 EMC Test protocols/reports</t>
  </si>
  <si>
    <t>6.3 Software Verification and Validation</t>
  </si>
  <si>
    <t>6.3.1 EN 62304 checklist</t>
  </si>
  <si>
    <t>6.3.2 Software development plan</t>
  </si>
  <si>
    <t>6.3.3 Software requirement analysis</t>
  </si>
  <si>
    <t>6.3.4 Software architectural design</t>
  </si>
  <si>
    <t>6.3.5 Software detailed design</t>
  </si>
  <si>
    <t>6.3.6 Software unit implementation and verification</t>
  </si>
  <si>
    <t>6.3.7 Software integration and integration testing</t>
  </si>
  <si>
    <t>6.3.8 Software systems testing</t>
  </si>
  <si>
    <t>6.3.9 Software release</t>
  </si>
  <si>
    <t>6.3.10 Software risk assessment</t>
  </si>
  <si>
    <t>6.3.11 Cybersecurity documentation</t>
  </si>
  <si>
    <t>6.4 Stability / Shelf life</t>
  </si>
  <si>
    <t>6.4.1 Device stability</t>
  </si>
  <si>
    <t>6.4.2 Packaging stability</t>
  </si>
  <si>
    <t>6.5 Performance and Safety – Design Verification and Validations</t>
  </si>
  <si>
    <t>6.5.1 Design control matrix</t>
  </si>
  <si>
    <t>6.5.2 Verification and validation plan</t>
  </si>
  <si>
    <t>6.5.3 Verification protocols and results</t>
  </si>
  <si>
    <t>6.5.4 Validation protocols and results</t>
  </si>
  <si>
    <t>6.5.5 Usability study</t>
  </si>
  <si>
    <t>6.5.6 Device lifetime</t>
  </si>
  <si>
    <t>6.5.7 Sample Size Procedures</t>
  </si>
  <si>
    <t>6.6 Clinical Evaluation</t>
  </si>
  <si>
    <t>6.6.1 Clinical development strategy</t>
  </si>
  <si>
    <t>6.6.2 Clinical development plan</t>
  </si>
  <si>
    <t>6.6.3 Clinical evaluation plan</t>
  </si>
  <si>
    <t>6.6.4 Pre market clinical investigation protocols</t>
  </si>
  <si>
    <t>6.6.5 Pre-market clinical investigation results</t>
  </si>
  <si>
    <t>6.6.6 Clinical evaluation report</t>
  </si>
  <si>
    <t>6.6.7 Statistical analysis plans</t>
  </si>
  <si>
    <t>6.6.8 Literature articles</t>
  </si>
  <si>
    <t>6.6.9 Summary of Safety and Clinical Performance</t>
  </si>
  <si>
    <t>6.7 Post Market Surveillance &amp; Post Market Clinical Follow-up</t>
  </si>
  <si>
    <t>6.7.1 Post market surveillance plan</t>
  </si>
  <si>
    <t>6.7.2 Post Market Surveillance Reports</t>
  </si>
  <si>
    <t>6.7.3 Periodic Safety Update Reports</t>
  </si>
  <si>
    <t>6.7.4 Post market clinical follow-up plan</t>
  </si>
  <si>
    <t>Annex 6.7.4 - Post market clinical follow-up plan (PMCF plan)</t>
  </si>
  <si>
    <t>6.7.5 Post market clinical follow-up reports</t>
  </si>
  <si>
    <t>6.8 Devices incorporating medicinal substances</t>
  </si>
  <si>
    <t>6.8.1 Description of medicinal substance</t>
  </si>
  <si>
    <t>6.8.2 Manufacturing of medicinal substance</t>
  </si>
  <si>
    <t>6.8.3 Non-clinical data</t>
  </si>
  <si>
    <t>6.8.4 Safety and efficacy of the medicinal substance</t>
  </si>
  <si>
    <t>6.8.5 Device IFU and labelling</t>
  </si>
  <si>
    <t>6.9 Devices utilizing tissue and cells of human or animal origin</t>
  </si>
  <si>
    <t>6.9.1 Information on the nature of the substance</t>
  </si>
  <si>
    <t>6.9.2 Risk assessment</t>
  </si>
  <si>
    <t>6.9.3 Justification for the use</t>
  </si>
  <si>
    <t>6.9.4 Information to establish compliance with EN ISO 22442-1 / EN ISO 22442-2 / EN ISO 22442-3</t>
  </si>
  <si>
    <t>6.9.5 Evidence to support compliance with GSPR</t>
  </si>
  <si>
    <t>6.10 Substances absorbed by or locally dispersed in the human body</t>
  </si>
  <si>
    <t>6.10.1 Distribution, metabolism, excretion of those substances</t>
  </si>
  <si>
    <t>6.10.2 Local tolerance of those substances</t>
  </si>
  <si>
    <t>6.10.3 Interactions of those substances in the human body</t>
  </si>
  <si>
    <t>6.10.4 Toxicity of those substances</t>
  </si>
  <si>
    <t>6.11 Carcinogenic, mutagenic or toxic to reproduction or endocrine-disrupting substances evaluation</t>
  </si>
  <si>
    <t>6.12 Packaging and Shipping validation</t>
  </si>
  <si>
    <t>6.12.1 Packaging drawings and/or configurations</t>
  </si>
  <si>
    <t>6.12.2 Packaging validation</t>
  </si>
  <si>
    <t>6.12.3 Shipping validation</t>
  </si>
  <si>
    <t>6.13 Sterilization Validation</t>
  </si>
  <si>
    <t>6.13.1 Gamma sterilization</t>
  </si>
  <si>
    <t>6.14 Reusable surgical instruments</t>
  </si>
  <si>
    <t>6.15 Devices with a measuring or diagnostic function</t>
  </si>
  <si>
    <t>6.16 Devices intended to be connected to other devices</t>
  </si>
  <si>
    <t>6.17 Magnetic resonance imaging safety of implants</t>
  </si>
  <si>
    <t>6.17.1 Displacement force and Torque tests</t>
  </si>
  <si>
    <t>6.17.2 Heating tests</t>
  </si>
  <si>
    <t>6.17.3 Artifacts</t>
  </si>
  <si>
    <t>6.17.4 References</t>
  </si>
  <si>
    <t>6.17.5 Conclusion</t>
  </si>
  <si>
    <t>6.18 Declaration of Conformity</t>
  </si>
  <si>
    <t>Annex 6.18 Declaration of conformity</t>
  </si>
  <si>
    <t>Annex 1 - Document Index</t>
  </si>
  <si>
    <t>List of Tables</t>
  </si>
  <si>
    <t>Table of Figure</t>
  </si>
  <si>
    <t>Abbreviation</t>
  </si>
  <si>
    <t>Table of Annex</t>
  </si>
  <si>
    <t>Avril</t>
  </si>
  <si>
    <t>Mai</t>
  </si>
  <si>
    <t>Commentaires</t>
  </si>
  <si>
    <t>S14</t>
  </si>
  <si>
    <t>S15</t>
  </si>
  <si>
    <t>S16</t>
  </si>
  <si>
    <t>S17</t>
  </si>
  <si>
    <t>S18</t>
  </si>
  <si>
    <t>S19</t>
  </si>
  <si>
    <t>S20</t>
  </si>
  <si>
    <t>S21</t>
  </si>
  <si>
    <t>3.3.3 Critical Process Validation (Cleaning, Passivation)</t>
  </si>
  <si>
    <t>4.2 Standards</t>
  </si>
  <si>
    <t>4.3 GSPR</t>
  </si>
  <si>
    <t>6.12 Packaging &amp; Shipping</t>
  </si>
  <si>
    <t>6.13 Sterilization</t>
  </si>
  <si>
    <t>6.14 Cleaning</t>
  </si>
  <si>
    <t>6.9 Devices utilizing tissue and celles of human or animal origin</t>
  </si>
  <si>
    <t>Remplissage du DT</t>
  </si>
  <si>
    <t>List of attachments</t>
  </si>
  <si>
    <t>Rapport Données Cliniques (LUR feedback)</t>
  </si>
  <si>
    <t>1.5.1 Device Materials</t>
  </si>
  <si>
    <t>1.5.2 Materials of tissues or cells of humans or animal origin</t>
  </si>
  <si>
    <t>3.3.2 Critical Process Verification</t>
  </si>
  <si>
    <t>3.3.3 Critical Process Validation (Coating)</t>
  </si>
  <si>
    <t>3.3.4 Incoming Inspections</t>
  </si>
  <si>
    <t>3.3.5 In-process Inspections</t>
  </si>
  <si>
    <t>3.3.7 Specific Control Specifications</t>
  </si>
  <si>
    <t>3.2 Design Specifications</t>
  </si>
  <si>
    <t>5.2 Risk management</t>
  </si>
  <si>
    <t>6.5 Performance and Safety - Design verification and validations</t>
  </si>
  <si>
    <t>Scope/Certificate</t>
  </si>
  <si>
    <t>1.2 Intended Purpose and intended users</t>
  </si>
  <si>
    <t>6.18 Declaration of conformity</t>
  </si>
  <si>
    <t>6.7.1 PMS Plan and Reports</t>
  </si>
  <si>
    <t>6.7.3 PSUR</t>
  </si>
  <si>
    <t>Juin</t>
  </si>
  <si>
    <t>S22</t>
  </si>
  <si>
    <t>S23</t>
  </si>
  <si>
    <t>S24</t>
  </si>
  <si>
    <t>S25</t>
  </si>
  <si>
    <t>S26</t>
  </si>
  <si>
    <t>Chapitre du DT/Annexe</t>
  </si>
  <si>
    <t>EN COURS</t>
  </si>
  <si>
    <t>Rédacteurs</t>
  </si>
  <si>
    <t>Relecteurs</t>
  </si>
  <si>
    <t>Signé/Compilé</t>
  </si>
  <si>
    <t>Avancement projet DT</t>
  </si>
  <si>
    <t>Avanacement compilation DT</t>
  </si>
  <si>
    <t>Rédigé</t>
  </si>
  <si>
    <t>Relu</t>
  </si>
  <si>
    <t>FAIT, EN COURS</t>
  </si>
  <si>
    <t>FAIT, FAIT</t>
  </si>
  <si>
    <t>FAIT,FAIT, EN COURS</t>
  </si>
  <si>
    <t>FAIT, FAIT, FAIT</t>
  </si>
  <si>
    <t>Règle de calcul pour les % d'avancement</t>
  </si>
  <si>
    <t>Liste déroulante Rédaction Relecture Compilation</t>
  </si>
  <si>
    <t>AR</t>
  </si>
  <si>
    <t>R&amp;D</t>
  </si>
  <si>
    <t>QVP</t>
  </si>
  <si>
    <t>Méthodes</t>
  </si>
  <si>
    <t>BE</t>
  </si>
  <si>
    <t>Méca</t>
  </si>
  <si>
    <t>Navigation</t>
  </si>
  <si>
    <t>Marketing</t>
  </si>
  <si>
    <t>Parties Clinique</t>
  </si>
  <si>
    <t>Parties Méthodes</t>
  </si>
  <si>
    <t>Parties Marketing</t>
  </si>
  <si>
    <t>Parties Qualification Validation des Procédées</t>
  </si>
  <si>
    <t>Parties R&amp;D</t>
  </si>
  <si>
    <t>Parties AR</t>
  </si>
  <si>
    <t>Parties PMS</t>
  </si>
  <si>
    <t>Parties/annexes en relecture</t>
  </si>
  <si>
    <t>Parties/annexes à compiler</t>
  </si>
  <si>
    <t>Parties/annexes compilées</t>
  </si>
  <si>
    <t>Chapitres/annexes non commencées</t>
  </si>
  <si>
    <t>Chapitres/annexes en rédaction</t>
  </si>
  <si>
    <t>Avancement global du projet</t>
  </si>
  <si>
    <t>QVP/R&amp;D</t>
  </si>
  <si>
    <t>R&amp;D/QVP</t>
  </si>
  <si>
    <t>Clinique</t>
  </si>
  <si>
    <t>AR/Clinique</t>
  </si>
  <si>
    <t>Suivi Post-Marché</t>
  </si>
  <si>
    <t>AR/QVP</t>
  </si>
  <si>
    <t>AR/R&amp;D/QVP</t>
  </si>
  <si>
    <t>AR/Suivi Post-Marché</t>
  </si>
  <si>
    <t>AR/QVP/R&amp;D</t>
  </si>
  <si>
    <t>1er temps</t>
  </si>
  <si>
    <t>2nd temps</t>
  </si>
  <si>
    <t>3eme temps</t>
  </si>
  <si>
    <t>Notice d'utilisation</t>
  </si>
  <si>
    <t>AR/Marketing</t>
  </si>
  <si>
    <t>Ar/R&amp;D</t>
  </si>
  <si>
    <t>Compilation</t>
  </si>
  <si>
    <t>Avancement des chapitres et des annexes du DT</t>
  </si>
  <si>
    <t>Le reste des colonnes sont remplis automatiquement !!</t>
  </si>
  <si>
    <r>
      <t xml:space="preserve">Remplir les colonnes </t>
    </r>
    <r>
      <rPr>
        <b/>
        <sz val="14"/>
        <color theme="1"/>
        <rFont val="Calibri"/>
        <family val="2"/>
        <scheme val="minor"/>
      </rPr>
      <t>Rédigé, Relu, Signé/Compilé,</t>
    </r>
    <r>
      <rPr>
        <sz val="14"/>
        <color theme="1"/>
        <rFont val="Calibri"/>
        <family val="2"/>
        <scheme val="minor"/>
      </rPr>
      <t xml:space="preserve"> en fonction de l'avancement du projet</t>
    </r>
  </si>
  <si>
    <t>Etape de remplissage</t>
  </si>
  <si>
    <t>Rédaction débutée</t>
  </si>
  <si>
    <t>Rédaction terminée / Relecture débutée</t>
  </si>
  <si>
    <t>Relecture terminée (+Signature pour les annexes)</t>
  </si>
  <si>
    <t>Méthodes/BE Méca/QVP</t>
  </si>
  <si>
    <t>Méthodes/BE Méca</t>
  </si>
  <si>
    <t>AR/Méthodes/BE Méca/QVP</t>
  </si>
  <si>
    <t>AR/Méthodes/BE Méca</t>
  </si>
  <si>
    <r>
      <t xml:space="preserve">Définir les </t>
    </r>
    <r>
      <rPr>
        <b/>
        <sz val="14"/>
        <color theme="1"/>
        <rFont val="Calibri"/>
        <family val="2"/>
        <scheme val="minor"/>
      </rPr>
      <t>noms</t>
    </r>
    <r>
      <rPr>
        <sz val="14"/>
        <color theme="1"/>
        <rFont val="Calibri"/>
        <family val="2"/>
        <scheme val="minor"/>
      </rPr>
      <t xml:space="preserve"> des </t>
    </r>
    <r>
      <rPr>
        <b/>
        <sz val="14"/>
        <color theme="1"/>
        <rFont val="Calibri"/>
        <family val="2"/>
        <scheme val="minor"/>
      </rPr>
      <t>rédacteurs</t>
    </r>
    <r>
      <rPr>
        <sz val="14"/>
        <color theme="1"/>
        <rFont val="Calibri"/>
        <family val="2"/>
        <scheme val="minor"/>
      </rPr>
      <t xml:space="preserve"> et </t>
    </r>
    <r>
      <rPr>
        <b/>
        <sz val="14"/>
        <color theme="1"/>
        <rFont val="Calibri"/>
        <family val="2"/>
        <scheme val="minor"/>
      </rPr>
      <t>relecteurs</t>
    </r>
    <r>
      <rPr>
        <sz val="14"/>
        <color theme="1"/>
        <rFont val="Calibri"/>
        <family val="2"/>
        <scheme val="minor"/>
      </rPr>
      <t xml:space="preserve"> de chaque partie/annexe</t>
    </r>
  </si>
  <si>
    <r>
      <t xml:space="preserve">Sélectionner dans </t>
    </r>
    <r>
      <rPr>
        <b/>
        <sz val="14"/>
        <color theme="1"/>
        <rFont val="Calibri"/>
        <family val="2"/>
        <scheme val="minor"/>
      </rPr>
      <t>Rédigé</t>
    </r>
    <r>
      <rPr>
        <sz val="14"/>
        <color theme="1"/>
        <rFont val="Calibri"/>
        <family val="2"/>
        <scheme val="minor"/>
      </rPr>
      <t>, les parties</t>
    </r>
    <r>
      <rPr>
        <b/>
        <sz val="14"/>
        <color theme="1"/>
        <rFont val="Calibri"/>
        <family val="2"/>
        <scheme val="minor"/>
      </rPr>
      <t xml:space="preserve"> N/A non applicable</t>
    </r>
    <r>
      <rPr>
        <sz val="14"/>
        <color theme="1"/>
        <rFont val="Calibri"/>
        <family val="2"/>
        <scheme val="minor"/>
      </rPr>
      <t xml:space="preserve"> au projet</t>
    </r>
  </si>
  <si>
    <t xml:space="preserve">BE </t>
  </si>
  <si>
    <t>Annex - EC Certificate(s)</t>
  </si>
  <si>
    <t>Annex - Quality Management System - ISO13485 certificate(s)</t>
  </si>
  <si>
    <t>Annex 1.1.2 - List of medical device compatible</t>
  </si>
  <si>
    <t>Annex 1.4 - Device classification file</t>
  </si>
  <si>
    <t>Annex 1.5 - Bill of Materials</t>
  </si>
  <si>
    <t>Annex 1.5 - Drawings</t>
  </si>
  <si>
    <t>Annex 1.6 - State of the Art</t>
  </si>
  <si>
    <t>Annex 2.2 - Instruction For User</t>
  </si>
  <si>
    <t>Annex 2.3 - eIFU</t>
  </si>
  <si>
    <t>Annex 2.4 - Surgical Technique</t>
  </si>
  <si>
    <t>Annex 2.5 - Implant Card</t>
  </si>
  <si>
    <t>Annex 2.6 - Leaflet</t>
  </si>
  <si>
    <t>Annex 2.7 - Promotional materials</t>
  </si>
  <si>
    <t>Annex 3.3.1 - Manufacturing Flow-Chart</t>
  </si>
  <si>
    <t>Annex 3.3.1 - Device Master Record</t>
  </si>
  <si>
    <t>Annex 3.3.1 - Technical Specification</t>
  </si>
  <si>
    <t>Annex 3.3.1 - Standard Operating Procedure</t>
  </si>
  <si>
    <t>Annex 3.3.2 - Inspection reports (FVP/FVPM)</t>
  </si>
  <si>
    <t>Annex 3.3.3.1 - Coating validation file</t>
  </si>
  <si>
    <t>Annex 3.3.3.1 - Coating validation file - Test report</t>
  </si>
  <si>
    <t>Annex 3.3.3.2 - Passivation validation</t>
  </si>
  <si>
    <t>Annex 3.3.3.3 - Cleaning validation file</t>
  </si>
  <si>
    <t>Annex 3.3.3.3 - Cleaning validation file - Risk analysis</t>
  </si>
  <si>
    <t>Annex 3.3.3.3 - Cleaning validation file - Test report</t>
  </si>
  <si>
    <t>Annex 3.3.3.3 - Cleaning Files</t>
  </si>
  <si>
    <t>Annex 3.3.5 to 3.3.8 - Inspection Plan</t>
  </si>
  <si>
    <t xml:space="preserve">Annex - </t>
  </si>
  <si>
    <t>Annex -</t>
  </si>
  <si>
    <t>Annex 3.3.5 to 3.3.8 - Inspection Plan - batch file</t>
  </si>
  <si>
    <t>Annex 3.3.5 to 3.3.8 - Implant inspection sheet</t>
  </si>
  <si>
    <t xml:space="preserve"> Annex 3.4.2 - ISO 13485 Certificates of the suppliers / subcontractors</t>
  </si>
  <si>
    <t>Annex 4.1 - General Safety and Performance Requirements (GSPR)</t>
  </si>
  <si>
    <t>Annex 4.2 - List of Applied Standards</t>
  </si>
  <si>
    <t>Annex 5.2.1 Standard Operating Procedure</t>
  </si>
  <si>
    <t>Annex 5.2.2 - Risk Management Plan</t>
  </si>
  <si>
    <t>Annex 5.2.3 - Product Risk Analysis</t>
  </si>
  <si>
    <t>Annex 5.2.4 - Risk Management Report</t>
  </si>
  <si>
    <t>Annex 6.1 - Biological Evaluation Plan</t>
  </si>
  <si>
    <t>Annex 6.1 - Biological Risk Assessment</t>
  </si>
  <si>
    <t>Annex 6.1 - Biological Assessment Sheet</t>
  </si>
  <si>
    <t>Annex 6.4.1 - Product shelf life validation file</t>
  </si>
  <si>
    <t>Annex 6.4.2.1 - Packaging shelf life validation file</t>
  </si>
  <si>
    <t>Annex 6.4.2.1 - Packaging shelf life validation file (Packaging reistance)</t>
  </si>
  <si>
    <t>Annex 6.4.2.2 - Packaging shelf life validation file - Tests report</t>
  </si>
  <si>
    <t>Annex 6.4.2.2 - Packaging shelf life validation file</t>
  </si>
  <si>
    <t>Annex 6.5.3 - Dimensional CAD Simulation Form (FSND)</t>
  </si>
  <si>
    <t>Annex 6.5.3 - Technical review</t>
  </si>
  <si>
    <t>Annex 6.5.3 - CAD Simulation Form (FSN)</t>
  </si>
  <si>
    <t>Annex 6.5.3 - Mechanical test form (FEM)</t>
  </si>
  <si>
    <t>Annex 6.5.3 - Reports</t>
  </si>
  <si>
    <t>Annex 6.5.4 - CAD Simulation Form (FSN)</t>
  </si>
  <si>
    <t>Annex 6.5.4 - Mechanical test form (FEM)</t>
  </si>
  <si>
    <t>Annex 6.5.4 - Reports</t>
  </si>
  <si>
    <t>Annex 6.5.4 - Product test summary</t>
  </si>
  <si>
    <t>Annex 6.5.5 - Usability Engineering File</t>
  </si>
  <si>
    <t>Annex 6.6.3 - Clinical Evaluation Plan (CEP)</t>
  </si>
  <si>
    <t>Annex 6.6.6 - Clinical Evaluation Report (REC)</t>
  </si>
  <si>
    <t>Annex 6.6.6 - Clinical state of the art</t>
  </si>
  <si>
    <t>Annex 6.6.6 - Declaration of interest</t>
  </si>
  <si>
    <t>Annex 6.6.6 - Resume of signatories</t>
  </si>
  <si>
    <t>Annex 6.6.8 - Literature articles</t>
  </si>
  <si>
    <t>Annex 6.6.9 - Summary of Safety and Clinical Performances</t>
  </si>
  <si>
    <t>Annex 6.6.9 - Summary of Safety and Clinical Performances validation report</t>
  </si>
  <si>
    <t>Annex 6.7.1 - Standard Operating Procedure</t>
  </si>
  <si>
    <t>Annex 6.7.1 - Post market surveillance plan</t>
  </si>
  <si>
    <t>Annex 6.7.1 - Post market surveillance report</t>
  </si>
  <si>
    <t>Annex 6.7.5 - Post market clinical follow-up report (PMCF report)</t>
  </si>
  <si>
    <t>Annex 6.9 - Declarations of supplier regarding animal substances</t>
  </si>
  <si>
    <t>Annex 6.11 - Assessment of the Presence of Hazardous Substances (APHS)</t>
  </si>
  <si>
    <t>Annex 6.12.2 - Packaging validation file</t>
  </si>
  <si>
    <t>Annex 6.12.2 - Packaging validation file - Test report</t>
  </si>
  <si>
    <t>Annex 6.12.3 - Shipping validation file</t>
  </si>
  <si>
    <t>Annex 6.12.3 - Shipping validation file - Test reporrt</t>
  </si>
  <si>
    <t>6.13.1 Ethylene oxide sterilization</t>
  </si>
  <si>
    <t>Annex 6.12.3 - Sterilisation validation file (Vdmax method)</t>
  </si>
  <si>
    <t>Annex 6.12.3 - Sterilisation validation file (dose mapping) - Test report</t>
  </si>
  <si>
    <t>Annex 6.17 - Safety MRI Files</t>
  </si>
  <si>
    <t>Contact</t>
  </si>
  <si>
    <t>Kévin GOUFFAUD</t>
  </si>
  <si>
    <t>kevin.gouffaud@gmail.com</t>
  </si>
  <si>
    <r>
      <t>Vérifier et ajouter les</t>
    </r>
    <r>
      <rPr>
        <b/>
        <sz val="14"/>
        <color theme="1"/>
        <rFont val="Calibri"/>
        <family val="2"/>
        <scheme val="minor"/>
      </rPr>
      <t xml:space="preserve"> parties / annexes</t>
    </r>
    <r>
      <rPr>
        <sz val="14"/>
        <color theme="1"/>
        <rFont val="Calibri"/>
        <family val="2"/>
        <scheme val="minor"/>
      </rPr>
      <t xml:space="preserve"> indispensables pour le projet</t>
    </r>
  </si>
  <si>
    <t>4eme temps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</si>
</sst>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4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C7F2C7"/>
        <bgColor indexed="64"/>
      </patternFill>
    </fill>
    <fill>
      <patternFill patternType="solid">
        <fgColor rgb="FFC8A6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/>
    <xf numFmtId="0" fontId="0" fillId="0" borderId="0" xfId="0" applyNumberFormat="1" applyAlignment="1">
      <alignment horizontal="left" vertical="top"/>
    </xf>
    <xf numFmtId="1" fontId="0" fillId="0" borderId="0" xfId="0" applyNumberForma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NumberFormat="1" applyFont="1" applyFill="1" applyAlignment="1">
      <alignment horizontal="left" vertical="top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/>
    <xf numFmtId="0" fontId="0" fillId="0" borderId="17" xfId="0" applyBorder="1"/>
    <xf numFmtId="0" fontId="3" fillId="0" borderId="17" xfId="0" applyFont="1" applyBorder="1"/>
    <xf numFmtId="0" fontId="3" fillId="0" borderId="4" xfId="0" applyFont="1" applyBorder="1"/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Font="1" applyFill="1" applyBorder="1" applyAlignment="1">
      <alignment vertical="top" wrapText="1"/>
    </xf>
    <xf numFmtId="0" fontId="3" fillId="13" borderId="8" xfId="0" applyFont="1" applyFill="1" applyBorder="1" applyAlignment="1">
      <alignment horizontal="left" vertical="center" wrapText="1"/>
    </xf>
    <xf numFmtId="0" fontId="0" fillId="13" borderId="8" xfId="0" applyFont="1" applyFill="1" applyBorder="1" applyAlignment="1">
      <alignment horizontal="left" vertical="center" wrapText="1"/>
    </xf>
    <xf numFmtId="0" fontId="11" fillId="14" borderId="8" xfId="0" applyFont="1" applyFill="1" applyBorder="1" applyAlignment="1">
      <alignment horizontal="left" vertical="center" wrapText="1"/>
    </xf>
    <xf numFmtId="9" fontId="10" fillId="0" borderId="8" xfId="1" applyNumberFormat="1" applyFont="1" applyFill="1" applyBorder="1" applyAlignment="1">
      <alignment horizontal="center" vertical="center" wrapText="1"/>
    </xf>
    <xf numFmtId="9" fontId="10" fillId="0" borderId="8" xfId="1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left" vertical="center" wrapText="1"/>
    </xf>
    <xf numFmtId="0" fontId="0" fillId="15" borderId="8" xfId="0" applyFont="1" applyFill="1" applyBorder="1" applyAlignment="1">
      <alignment horizontal="left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6" fillId="0" borderId="24" xfId="1" applyNumberFormat="1" applyFont="1" applyFill="1" applyBorder="1" applyAlignment="1">
      <alignment horizontal="center" vertical="center" wrapText="1"/>
    </xf>
    <xf numFmtId="0" fontId="6" fillId="0" borderId="25" xfId="1" applyNumberFormat="1" applyFont="1" applyFill="1" applyBorder="1" applyAlignment="1">
      <alignment horizontal="center" vertical="center" wrapText="1"/>
    </xf>
    <xf numFmtId="0" fontId="6" fillId="0" borderId="26" xfId="1" applyNumberFormat="1" applyFont="1" applyFill="1" applyBorder="1" applyAlignment="1">
      <alignment horizontal="center" vertical="center" wrapText="1"/>
    </xf>
    <xf numFmtId="9" fontId="6" fillId="0" borderId="24" xfId="1" applyFont="1" applyFill="1" applyBorder="1" applyAlignment="1">
      <alignment horizontal="center" vertical="center" wrapText="1"/>
    </xf>
    <xf numFmtId="9" fontId="6" fillId="0" borderId="25" xfId="1" applyFont="1" applyFill="1" applyBorder="1" applyAlignment="1">
      <alignment horizontal="center" vertical="center" wrapText="1"/>
    </xf>
    <xf numFmtId="9" fontId="6" fillId="0" borderId="26" xfId="1" applyFont="1" applyFill="1" applyBorder="1" applyAlignment="1">
      <alignment horizontal="center" vertical="center" wrapText="1"/>
    </xf>
    <xf numFmtId="9" fontId="2" fillId="0" borderId="24" xfId="1" applyFont="1" applyFill="1" applyBorder="1" applyAlignment="1">
      <alignment horizontal="center" vertical="center" wrapText="1"/>
    </xf>
    <xf numFmtId="9" fontId="2" fillId="0" borderId="25" xfId="1" applyFont="1" applyFill="1" applyBorder="1" applyAlignment="1">
      <alignment horizontal="center" vertical="center" wrapText="1"/>
    </xf>
    <xf numFmtId="9" fontId="2" fillId="0" borderId="26" xfId="1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wrapText="1"/>
    </xf>
    <xf numFmtId="0" fontId="0" fillId="0" borderId="25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 wrapText="1"/>
    </xf>
    <xf numFmtId="9" fontId="5" fillId="0" borderId="24" xfId="1" applyFont="1" applyFill="1" applyBorder="1" applyAlignment="1">
      <alignment horizontal="center" vertical="center" wrapText="1"/>
    </xf>
    <xf numFmtId="9" fontId="5" fillId="0" borderId="25" xfId="1" applyFont="1" applyFill="1" applyBorder="1" applyAlignment="1">
      <alignment horizontal="center" vertical="center" wrapText="1"/>
    </xf>
    <xf numFmtId="9" fontId="5" fillId="0" borderId="26" xfId="1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9" fontId="16" fillId="0" borderId="0" xfId="0" applyNumberFormat="1" applyFont="1"/>
    <xf numFmtId="0" fontId="0" fillId="0" borderId="2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3" xfId="0" applyNumberFormat="1" applyFont="1" applyFill="1" applyBorder="1" applyAlignment="1">
      <alignment horizontal="left" vertical="top" wrapText="1"/>
    </xf>
    <xf numFmtId="0" fontId="1" fillId="0" borderId="34" xfId="0" applyNumberFormat="1" applyFont="1" applyFill="1" applyBorder="1" applyAlignment="1">
      <alignment horizontal="left" vertical="top" wrapText="1"/>
    </xf>
    <xf numFmtId="0" fontId="6" fillId="0" borderId="34" xfId="1" applyNumberFormat="1" applyFont="1" applyFill="1" applyBorder="1" applyAlignment="1">
      <alignment horizontal="center" vertical="center" wrapText="1"/>
    </xf>
    <xf numFmtId="9" fontId="6" fillId="0" borderId="34" xfId="1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left" vertical="top" wrapText="1"/>
    </xf>
    <xf numFmtId="9" fontId="2" fillId="0" borderId="34" xfId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left" vertical="top" wrapText="1"/>
    </xf>
    <xf numFmtId="0" fontId="0" fillId="0" borderId="34" xfId="0" applyFont="1" applyFill="1" applyBorder="1" applyAlignment="1">
      <alignment horizontal="center" wrapText="1"/>
    </xf>
    <xf numFmtId="9" fontId="5" fillId="0" borderId="34" xfId="1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center" wrapText="1"/>
    </xf>
    <xf numFmtId="0" fontId="0" fillId="0" borderId="35" xfId="0" applyNumberFormat="1" applyFont="1" applyFill="1" applyBorder="1" applyAlignment="1">
      <alignment horizontal="left" vertical="top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0" fillId="18" borderId="24" xfId="0" applyFont="1" applyFill="1" applyBorder="1" applyAlignment="1">
      <alignment horizontal="center" vertical="center" wrapText="1"/>
    </xf>
    <xf numFmtId="9" fontId="17" fillId="14" borderId="0" xfId="1" applyFont="1" applyFill="1" applyBorder="1" applyAlignment="1">
      <alignment horizontal="center" vertical="center"/>
    </xf>
    <xf numFmtId="0" fontId="19" fillId="0" borderId="0" xfId="0" applyFont="1"/>
    <xf numFmtId="0" fontId="0" fillId="0" borderId="0" xfId="0" applyFill="1"/>
    <xf numFmtId="9" fontId="17" fillId="14" borderId="0" xfId="1" applyFont="1" applyFill="1" applyBorder="1" applyAlignment="1">
      <alignment horizontal="left" vertical="center"/>
    </xf>
    <xf numFmtId="9" fontId="18" fillId="15" borderId="0" xfId="1" applyFont="1" applyFill="1" applyBorder="1" applyAlignment="1">
      <alignment horizontal="left" vertical="center" wrapText="1"/>
    </xf>
    <xf numFmtId="0" fontId="16" fillId="0" borderId="0" xfId="0" applyFont="1" applyFill="1"/>
    <xf numFmtId="0" fontId="3" fillId="0" borderId="0" xfId="0" applyFont="1" applyFill="1"/>
    <xf numFmtId="9" fontId="18" fillId="15" borderId="0" xfId="1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left"/>
    </xf>
    <xf numFmtId="0" fontId="15" fillId="6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6" fillId="4" borderId="0" xfId="0" applyFont="1" applyFill="1" applyAlignment="1">
      <alignment horizontal="left"/>
    </xf>
    <xf numFmtId="0" fontId="15" fillId="0" borderId="0" xfId="0" applyFont="1" applyFill="1"/>
    <xf numFmtId="9" fontId="22" fillId="2" borderId="0" xfId="1" applyFont="1" applyFill="1" applyBorder="1" applyAlignment="1">
      <alignment horizontal="center" vertical="center" wrapText="1"/>
    </xf>
    <xf numFmtId="9" fontId="22" fillId="2" borderId="0" xfId="1" applyFont="1" applyFill="1" applyBorder="1" applyAlignment="1">
      <alignment horizontal="left" vertical="center" wrapText="1"/>
    </xf>
    <xf numFmtId="9" fontId="23" fillId="3" borderId="0" xfId="1" applyFont="1" applyFill="1" applyBorder="1" applyAlignment="1">
      <alignment horizontal="center" vertical="center"/>
    </xf>
    <xf numFmtId="9" fontId="23" fillId="3" borderId="0" xfId="1" applyFont="1" applyFill="1" applyBorder="1" applyAlignment="1">
      <alignment horizontal="left" vertical="center"/>
    </xf>
    <xf numFmtId="0" fontId="11" fillId="17" borderId="8" xfId="0" applyFont="1" applyFill="1" applyBorder="1" applyAlignment="1">
      <alignment horizontal="center" vertical="center" wrapText="1"/>
    </xf>
    <xf numFmtId="0" fontId="11" fillId="17" borderId="8" xfId="0" applyFont="1" applyFill="1" applyBorder="1" applyAlignment="1">
      <alignment horizontal="center" vertical="center"/>
    </xf>
    <xf numFmtId="0" fontId="11" fillId="17" borderId="30" xfId="0" applyFont="1" applyFill="1" applyBorder="1" applyAlignment="1">
      <alignment horizontal="center" vertical="center"/>
    </xf>
    <xf numFmtId="0" fontId="11" fillId="17" borderId="32" xfId="0" applyFont="1" applyFill="1" applyBorder="1" applyAlignment="1">
      <alignment horizontal="center" vertical="center"/>
    </xf>
    <xf numFmtId="0" fontId="11" fillId="17" borderId="31" xfId="0" applyFont="1" applyFill="1" applyBorder="1" applyAlignment="1">
      <alignment horizontal="center" vertical="center"/>
    </xf>
    <xf numFmtId="0" fontId="11" fillId="17" borderId="8" xfId="0" applyNumberFormat="1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0" fillId="0" borderId="39" xfId="0" applyNumberFormat="1" applyFont="1" applyFill="1" applyBorder="1" applyAlignment="1">
      <alignment horizontal="left" vertical="top" wrapText="1"/>
    </xf>
    <xf numFmtId="9" fontId="2" fillId="0" borderId="6" xfId="1" applyFont="1" applyFill="1" applyBorder="1" applyAlignment="1">
      <alignment horizontal="center" vertical="center" wrapText="1"/>
    </xf>
    <xf numFmtId="9" fontId="21" fillId="0" borderId="0" xfId="1" applyFont="1" applyFill="1" applyBorder="1" applyAlignment="1">
      <alignment horizontal="left" vertical="center" wrapText="1"/>
    </xf>
    <xf numFmtId="9" fontId="12" fillId="0" borderId="0" xfId="1" applyFont="1" applyFill="1" applyBorder="1" applyAlignment="1">
      <alignment horizontal="left" vertical="center"/>
    </xf>
    <xf numFmtId="9" fontId="20" fillId="0" borderId="0" xfId="1" applyFont="1" applyFill="1" applyBorder="1" applyAlignment="1">
      <alignment horizontal="left" vertical="center"/>
    </xf>
    <xf numFmtId="9" fontId="8" fillId="0" borderId="0" xfId="1" applyFont="1" applyFill="1" applyBorder="1" applyAlignment="1">
      <alignment horizontal="left" vertical="center" wrapText="1"/>
    </xf>
    <xf numFmtId="0" fontId="0" fillId="0" borderId="0" xfId="0" applyFill="1" applyBorder="1"/>
    <xf numFmtId="0" fontId="24" fillId="0" borderId="0" xfId="0" applyFont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24" fillId="5" borderId="13" xfId="0" applyFont="1" applyFill="1" applyBorder="1" applyAlignment="1">
      <alignment vertical="center"/>
    </xf>
    <xf numFmtId="0" fontId="24" fillId="5" borderId="12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vertical="center"/>
    </xf>
    <xf numFmtId="0" fontId="25" fillId="0" borderId="8" xfId="0" applyFont="1" applyBorder="1" applyAlignment="1">
      <alignment vertical="center" wrapText="1"/>
    </xf>
    <xf numFmtId="0" fontId="26" fillId="0" borderId="8" xfId="0" applyFont="1" applyFill="1" applyBorder="1" applyAlignment="1">
      <alignment vertical="center" wrapText="1"/>
    </xf>
    <xf numFmtId="0" fontId="15" fillId="0" borderId="8" xfId="0" applyFont="1" applyBorder="1" applyAlignment="1"/>
    <xf numFmtId="0" fontId="24" fillId="5" borderId="8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center" vertical="center" wrapText="1"/>
    </xf>
    <xf numFmtId="0" fontId="15" fillId="0" borderId="8" xfId="0" applyFont="1" applyBorder="1"/>
    <xf numFmtId="0" fontId="25" fillId="0" borderId="8" xfId="0" applyFont="1" applyBorder="1" applyAlignment="1">
      <alignment vertical="center"/>
    </xf>
    <xf numFmtId="0" fontId="24" fillId="7" borderId="8" xfId="0" applyFont="1" applyFill="1" applyBorder="1" applyAlignment="1">
      <alignment vertical="center"/>
    </xf>
    <xf numFmtId="0" fontId="24" fillId="7" borderId="6" xfId="0" applyFont="1" applyFill="1" applyBorder="1" applyAlignment="1">
      <alignment vertical="center"/>
    </xf>
    <xf numFmtId="0" fontId="24" fillId="7" borderId="8" xfId="0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center" vertical="center"/>
    </xf>
    <xf numFmtId="0" fontId="25" fillId="0" borderId="7" xfId="0" applyFont="1" applyBorder="1" applyAlignment="1">
      <alignment vertical="center" wrapText="1"/>
    </xf>
    <xf numFmtId="0" fontId="15" fillId="0" borderId="4" xfId="0" applyFont="1" applyBorder="1"/>
    <xf numFmtId="0" fontId="15" fillId="0" borderId="4" xfId="0" applyFont="1" applyFill="1" applyBorder="1"/>
    <xf numFmtId="0" fontId="26" fillId="0" borderId="1" xfId="0" applyFont="1" applyFill="1" applyBorder="1" applyAlignment="1">
      <alignment horizontal="center" vertical="center" wrapText="1"/>
    </xf>
    <xf numFmtId="0" fontId="15" fillId="0" borderId="8" xfId="0" applyFont="1" applyFill="1" applyBorder="1"/>
    <xf numFmtId="0" fontId="25" fillId="0" borderId="9" xfId="0" applyFont="1" applyBorder="1" applyAlignment="1">
      <alignment vertical="center"/>
    </xf>
    <xf numFmtId="0" fontId="15" fillId="0" borderId="3" xfId="0" applyFont="1" applyBorder="1"/>
    <xf numFmtId="0" fontId="25" fillId="0" borderId="4" xfId="0" applyFont="1" applyBorder="1" applyAlignment="1">
      <alignment vertical="center" wrapText="1"/>
    </xf>
    <xf numFmtId="0" fontId="24" fillId="8" borderId="8" xfId="0" applyFont="1" applyFill="1" applyBorder="1" applyAlignment="1">
      <alignment vertical="center"/>
    </xf>
    <xf numFmtId="0" fontId="24" fillId="8" borderId="6" xfId="0" applyFont="1" applyFill="1" applyBorder="1" applyAlignment="1">
      <alignment vertical="center"/>
    </xf>
    <xf numFmtId="0" fontId="24" fillId="8" borderId="8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/>
    </xf>
    <xf numFmtId="0" fontId="25" fillId="12" borderId="7" xfId="0" applyFont="1" applyFill="1" applyBorder="1" applyAlignment="1">
      <alignment vertical="center" wrapText="1"/>
    </xf>
    <xf numFmtId="0" fontId="15" fillId="0" borderId="7" xfId="0" applyFont="1" applyFill="1" applyBorder="1"/>
    <xf numFmtId="0" fontId="15" fillId="0" borderId="6" xfId="0" applyFont="1" applyFill="1" applyBorder="1"/>
    <xf numFmtId="0" fontId="24" fillId="8" borderId="7" xfId="0" applyFont="1" applyFill="1" applyBorder="1" applyAlignment="1">
      <alignment vertical="center"/>
    </xf>
    <xf numFmtId="0" fontId="25" fillId="12" borderId="7" xfId="0" applyFont="1" applyFill="1" applyBorder="1" applyAlignment="1">
      <alignment vertical="center"/>
    </xf>
    <xf numFmtId="0" fontId="15" fillId="0" borderId="7" xfId="0" applyFont="1" applyBorder="1"/>
    <xf numFmtId="0" fontId="26" fillId="0" borderId="0" xfId="0" applyFont="1" applyFill="1" applyAlignment="1">
      <alignment horizontal="center" vertical="center" wrapText="1"/>
    </xf>
    <xf numFmtId="0" fontId="15" fillId="0" borderId="9" xfId="0" applyFont="1" applyFill="1" applyBorder="1"/>
    <xf numFmtId="0" fontId="26" fillId="0" borderId="5" xfId="0" applyFont="1" applyFill="1" applyBorder="1" applyAlignment="1">
      <alignment horizontal="center" vertical="center" wrapText="1"/>
    </xf>
    <xf numFmtId="0" fontId="15" fillId="0" borderId="16" xfId="0" applyFont="1" applyFill="1" applyBorder="1"/>
    <xf numFmtId="0" fontId="24" fillId="8" borderId="10" xfId="0" applyFont="1" applyFill="1" applyBorder="1" applyAlignment="1">
      <alignment vertical="center"/>
    </xf>
    <xf numFmtId="0" fontId="25" fillId="12" borderId="9" xfId="0" applyFont="1" applyFill="1" applyBorder="1" applyAlignment="1">
      <alignment vertical="center"/>
    </xf>
    <xf numFmtId="0" fontId="15" fillId="0" borderId="11" xfId="0" applyFont="1" applyBorder="1"/>
    <xf numFmtId="0" fontId="15" fillId="0" borderId="10" xfId="0" applyFont="1" applyFill="1" applyBorder="1"/>
    <xf numFmtId="0" fontId="26" fillId="0" borderId="9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4" fillId="9" borderId="8" xfId="0" applyFont="1" applyFill="1" applyBorder="1" applyAlignment="1">
      <alignment vertical="center"/>
    </xf>
    <xf numFmtId="0" fontId="24" fillId="9" borderId="6" xfId="0" applyFont="1" applyFill="1" applyBorder="1" applyAlignment="1">
      <alignment vertical="center"/>
    </xf>
    <xf numFmtId="0" fontId="24" fillId="9" borderId="8" xfId="0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vertical="center" wrapText="1"/>
    </xf>
    <xf numFmtId="0" fontId="15" fillId="0" borderId="6" xfId="0" applyFont="1" applyBorder="1"/>
    <xf numFmtId="0" fontId="26" fillId="0" borderId="8" xfId="0" applyFont="1" applyBorder="1" applyAlignment="1">
      <alignment horizontal="center" vertical="center" wrapText="1"/>
    </xf>
    <xf numFmtId="0" fontId="24" fillId="10" borderId="8" xfId="0" applyFont="1" applyFill="1" applyBorder="1" applyAlignment="1">
      <alignment vertical="center"/>
    </xf>
    <xf numFmtId="0" fontId="24" fillId="10" borderId="6" xfId="0" applyFont="1" applyFill="1" applyBorder="1" applyAlignment="1">
      <alignment vertical="center"/>
    </xf>
    <xf numFmtId="0" fontId="24" fillId="10" borderId="8" xfId="0" applyFont="1" applyFill="1" applyBorder="1" applyAlignment="1">
      <alignment horizontal="center" vertical="center"/>
    </xf>
    <xf numFmtId="0" fontId="24" fillId="10" borderId="3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4" fillId="10" borderId="7" xfId="0" applyFont="1" applyFill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0" fontId="24" fillId="11" borderId="8" xfId="0" applyFont="1" applyFill="1" applyBorder="1" applyAlignment="1">
      <alignment vertical="center"/>
    </xf>
    <xf numFmtId="0" fontId="24" fillId="11" borderId="6" xfId="0" applyFont="1" applyFill="1" applyBorder="1" applyAlignment="1">
      <alignment vertical="center"/>
    </xf>
    <xf numFmtId="0" fontId="24" fillId="11" borderId="8" xfId="0" applyFont="1" applyFill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/>
    </xf>
    <xf numFmtId="0" fontId="24" fillId="11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/>
    </xf>
    <xf numFmtId="0" fontId="24" fillId="4" borderId="7" xfId="0" applyFont="1" applyFill="1" applyBorder="1" applyAlignment="1">
      <alignment vertical="center"/>
    </xf>
    <xf numFmtId="0" fontId="24" fillId="4" borderId="16" xfId="0" applyFont="1" applyFill="1" applyBorder="1" applyAlignment="1">
      <alignment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vertical="center"/>
    </xf>
    <xf numFmtId="0" fontId="28" fillId="0" borderId="0" xfId="2" applyFont="1"/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Pourcentage" xfId="1" builtinId="5"/>
  </cellStyles>
  <dxfs count="10">
    <dxf>
      <font>
        <b/>
        <i val="0"/>
        <color theme="5" tint="-0.499984740745262"/>
      </font>
      <numFmt numFmtId="13" formatCode="0%"/>
      <fill>
        <patternFill>
          <bgColor theme="5" tint="0.39994506668294322"/>
        </patternFill>
      </fill>
    </dxf>
    <dxf>
      <font>
        <b/>
        <i val="0"/>
        <color theme="7" tint="-0.499984740745262"/>
      </font>
      <numFmt numFmtId="13" formatCode="0%"/>
      <fill>
        <patternFill>
          <bgColor theme="7" tint="0.59996337778862885"/>
        </patternFill>
      </fill>
    </dxf>
    <dxf>
      <font>
        <b/>
        <i val="0"/>
        <color rgb="FF7030A0"/>
      </font>
      <numFmt numFmtId="13" formatCode="0%"/>
      <fill>
        <patternFill>
          <bgColor rgb="FFCCCCFF"/>
        </patternFill>
      </fill>
    </dxf>
    <dxf>
      <font>
        <b/>
        <i val="0"/>
        <color theme="9" tint="-0.499984740745262"/>
      </font>
      <numFmt numFmtId="13" formatCode="0%"/>
      <fill>
        <patternFill>
          <bgColor theme="9" tint="0.39994506668294322"/>
        </patternFill>
      </fill>
    </dxf>
    <dxf>
      <font>
        <b/>
        <i val="0"/>
        <color theme="3"/>
      </font>
      <numFmt numFmtId="13" formatCode="0%"/>
      <fill>
        <patternFill patternType="none">
          <bgColor auto="1"/>
        </patternFill>
      </fill>
    </dxf>
    <dxf>
      <font>
        <b/>
        <i val="0"/>
        <color theme="2" tint="-0.749961851863155"/>
      </font>
      <fill>
        <patternFill>
          <fgColor auto="1"/>
          <bgColor theme="0" tint="-0.24994659260841701"/>
        </patternFill>
      </fill>
    </dxf>
    <dxf>
      <font>
        <b/>
        <i val="0"/>
        <color theme="5" tint="-0.499984740745262"/>
      </font>
      <numFmt numFmtId="30" formatCode="@"/>
      <fill>
        <patternFill>
          <bgColor theme="5" tint="0.39994506668294322"/>
        </patternFill>
      </fill>
    </dxf>
    <dxf>
      <font>
        <b/>
        <i val="0"/>
        <color theme="9" tint="-0.499984740745262"/>
      </font>
      <numFmt numFmtId="30" formatCode="@"/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lor auto="1"/>
      </font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CCFF"/>
      <color rgb="FFFFCC99"/>
      <color rgb="FFC7F2C7"/>
      <color rgb="FFC8A6E0"/>
      <color rgb="FFF52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800" b="1"/>
              <a:t>Avancement du projet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55F-4C8B-80FF-29A04027F798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55F-4C8B-80FF-29A04027F79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55F-4C8B-80FF-29A04027F798}"/>
              </c:ext>
            </c:extLst>
          </c:dPt>
          <c:dPt>
            <c:idx val="3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55F-4C8B-80FF-29A04027F798}"/>
              </c:ext>
            </c:extLst>
          </c:dPt>
          <c:dPt>
            <c:idx val="4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55F-4C8B-80FF-29A04027F7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'Gestion projet'!$B$14:$B$18</c:f>
              <c:strCache>
                <c:ptCount val="5"/>
                <c:pt idx="0">
                  <c:v>Chapitres/annexes non commencées</c:v>
                </c:pt>
                <c:pt idx="1">
                  <c:v>Chapitres/annexes en rédaction</c:v>
                </c:pt>
                <c:pt idx="2">
                  <c:v>Parties/annexes en relecture</c:v>
                </c:pt>
                <c:pt idx="3">
                  <c:v>Parties/annexes à compiler</c:v>
                </c:pt>
                <c:pt idx="4">
                  <c:v>Parties/annexes compilées</c:v>
                </c:pt>
              </c:strCache>
            </c:strRef>
          </c:cat>
          <c:val>
            <c:numRef>
              <c:f>'Gestion projet'!$F$14:$F$18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F-4C8B-80FF-29A04027F79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371476</xdr:colOff>
      <xdr:row>0</xdr:row>
      <xdr:rowOff>114298</xdr:rowOff>
    </xdr:from>
    <xdr:to>
      <xdr:col>16</xdr:col>
      <xdr:colOff>662942</xdr:colOff>
      <xdr:row>31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5ACEEC7-494C-36CE-1F49-D535DC528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vin.gouffau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BF53-D20D-4DED-AB5A-DCA7EA9B7C84}">
  <dimension ref="B2:J24"/>
  <sheetViews>
    <sheetView tabSelected="1" zoomScale="110" zoomScaleNormal="110" workbookViewId="0">
      <selection activeCell="B5" sqref="B5"/>
    </sheetView>
  </sheetViews>
  <sheetFormatPr baseColWidth="10" defaultRowHeight="15" x14ac:dyDescent="0.25"/>
  <cols>
    <col min="2" max="2" width="22.28515625" customWidth="1"/>
    <col min="3" max="3" width="21" customWidth="1"/>
    <col min="4" max="4" width="107.140625" customWidth="1"/>
  </cols>
  <sheetData>
    <row r="2" spans="2:10" ht="18.75" x14ac:dyDescent="0.3">
      <c r="J2" s="56"/>
    </row>
    <row r="3" spans="2:10" ht="31.5" x14ac:dyDescent="0.5">
      <c r="C3" s="80" t="s">
        <v>242</v>
      </c>
      <c r="J3" s="56"/>
    </row>
    <row r="4" spans="2:10" ht="18.75" x14ac:dyDescent="0.3">
      <c r="J4" s="56"/>
    </row>
    <row r="5" spans="2:10" ht="18.75" x14ac:dyDescent="0.3">
      <c r="B5" s="57" t="s">
        <v>249</v>
      </c>
      <c r="C5" s="56"/>
      <c r="J5" s="56"/>
    </row>
    <row r="6" spans="2:10" ht="18.75" x14ac:dyDescent="0.3">
      <c r="B6" s="56"/>
      <c r="C6" s="56"/>
      <c r="D6" s="56"/>
      <c r="E6" s="56"/>
      <c r="F6" s="56"/>
      <c r="G6" s="56"/>
      <c r="H6" s="56"/>
      <c r="I6" s="56"/>
      <c r="J6" s="56"/>
    </row>
    <row r="7" spans="2:10" ht="18.75" x14ac:dyDescent="0.3">
      <c r="C7" s="87" t="s">
        <v>239</v>
      </c>
      <c r="D7" s="88" t="s">
        <v>340</v>
      </c>
      <c r="E7" s="91"/>
      <c r="F7" s="91"/>
      <c r="G7" s="91"/>
      <c r="H7" s="91"/>
      <c r="I7" s="91"/>
      <c r="J7" s="81"/>
    </row>
    <row r="8" spans="2:10" ht="18.75" x14ac:dyDescent="0.3">
      <c r="C8" s="87" t="s">
        <v>240</v>
      </c>
      <c r="D8" s="88" t="s">
        <v>258</v>
      </c>
      <c r="E8" s="91"/>
      <c r="F8" s="91"/>
      <c r="G8" s="91"/>
      <c r="H8" s="91"/>
      <c r="I8" s="91"/>
      <c r="J8" s="81"/>
    </row>
    <row r="9" spans="2:10" ht="18.75" x14ac:dyDescent="0.3">
      <c r="C9" s="87" t="s">
        <v>241</v>
      </c>
      <c r="D9" s="88" t="s">
        <v>257</v>
      </c>
      <c r="E9" s="91"/>
      <c r="F9" s="91"/>
      <c r="G9" s="91"/>
      <c r="H9" s="91"/>
      <c r="I9" s="91"/>
      <c r="J9" s="81"/>
    </row>
    <row r="10" spans="2:10" ht="18.75" x14ac:dyDescent="0.3">
      <c r="C10" s="87" t="s">
        <v>341</v>
      </c>
      <c r="D10" s="88" t="s">
        <v>248</v>
      </c>
      <c r="E10" s="91"/>
      <c r="F10" s="91"/>
      <c r="G10" s="91"/>
      <c r="H10" s="91"/>
      <c r="I10" s="91"/>
      <c r="J10" s="81"/>
    </row>
    <row r="11" spans="2:10" ht="18.75" x14ac:dyDescent="0.3">
      <c r="B11" s="56"/>
      <c r="C11" s="56"/>
      <c r="D11" s="89"/>
      <c r="E11" s="91"/>
      <c r="F11" s="91"/>
      <c r="G11" s="91"/>
      <c r="H11" s="91"/>
      <c r="I11" s="91"/>
      <c r="J11" s="81"/>
    </row>
    <row r="12" spans="2:10" ht="18.75" x14ac:dyDescent="0.3">
      <c r="D12" s="90" t="s">
        <v>247</v>
      </c>
      <c r="E12" s="81"/>
      <c r="F12" s="81"/>
      <c r="G12" s="81"/>
    </row>
    <row r="13" spans="2:10" x14ac:dyDescent="0.25">
      <c r="D13" s="81"/>
      <c r="E13" s="81"/>
      <c r="F13" s="81"/>
      <c r="G13" s="81"/>
    </row>
    <row r="15" spans="2:10" ht="18.75" x14ac:dyDescent="0.3">
      <c r="B15" s="84" t="s">
        <v>246</v>
      </c>
      <c r="C15" s="85"/>
    </row>
    <row r="17" spans="2:5" ht="18.75" x14ac:dyDescent="0.25">
      <c r="C17" s="79">
        <v>0.25</v>
      </c>
      <c r="D17" s="82" t="s">
        <v>250</v>
      </c>
      <c r="E17" s="1"/>
    </row>
    <row r="18" spans="2:5" ht="18.75" x14ac:dyDescent="0.25">
      <c r="C18" s="94">
        <v>0.5</v>
      </c>
      <c r="D18" s="95" t="s">
        <v>251</v>
      </c>
      <c r="E18" s="1"/>
    </row>
    <row r="19" spans="2:5" ht="18.75" x14ac:dyDescent="0.25">
      <c r="C19" s="86">
        <v>0.75</v>
      </c>
      <c r="D19" s="83" t="s">
        <v>252</v>
      </c>
      <c r="E19" s="1"/>
    </row>
    <row r="20" spans="2:5" ht="18.75" x14ac:dyDescent="0.25">
      <c r="C20" s="92">
        <v>1</v>
      </c>
      <c r="D20" s="93" t="s">
        <v>245</v>
      </c>
      <c r="E20" s="1"/>
    </row>
    <row r="23" spans="2:5" ht="18.75" x14ac:dyDescent="0.3">
      <c r="B23" s="84" t="s">
        <v>337</v>
      </c>
    </row>
    <row r="24" spans="2:5" ht="18.75" x14ac:dyDescent="0.3">
      <c r="C24" s="57" t="s">
        <v>338</v>
      </c>
      <c r="D24" s="190" t="s">
        <v>339</v>
      </c>
    </row>
  </sheetData>
  <sheetProtection sheet="1" objects="1" scenarios="1"/>
  <hyperlinks>
    <hyperlink ref="D24" r:id="rId1" xr:uid="{CA7857BB-AFAC-41E5-A6C6-972636C65F14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D09B-B413-4DB0-8E4A-2C4D5B521A2E}">
  <sheetPr codeName="Feuil1"/>
  <dimension ref="A1:L500"/>
  <sheetViews>
    <sheetView topLeftCell="B1" zoomScale="130" zoomScaleNormal="130" workbookViewId="0">
      <pane ySplit="1" topLeftCell="A2" activePane="bottomLeft" state="frozen"/>
      <selection pane="bottomLeft" activeCell="C2" sqref="C2"/>
    </sheetView>
  </sheetViews>
  <sheetFormatPr baseColWidth="10" defaultColWidth="11.42578125" defaultRowHeight="15" x14ac:dyDescent="0.25"/>
  <cols>
    <col min="1" max="1" width="2.42578125" hidden="1" customWidth="1"/>
    <col min="2" max="2" width="2.42578125" customWidth="1"/>
    <col min="3" max="3" width="38" customWidth="1"/>
    <col min="4" max="4" width="19.42578125" customWidth="1"/>
    <col min="5" max="5" width="22" style="3" customWidth="1"/>
    <col min="6" max="6" width="21.85546875" style="3" customWidth="1"/>
    <col min="7" max="9" width="17.28515625" style="1" customWidth="1"/>
    <col min="10" max="10" width="39.7109375" style="5" customWidth="1"/>
    <col min="11" max="11" width="4.42578125" customWidth="1"/>
    <col min="12" max="12" width="49.42578125" customWidth="1"/>
  </cols>
  <sheetData>
    <row r="1" spans="1:12" ht="16.5" thickBot="1" x14ac:dyDescent="0.3">
      <c r="C1" s="96" t="s">
        <v>194</v>
      </c>
      <c r="D1" s="97" t="s">
        <v>0</v>
      </c>
      <c r="E1" s="98" t="s">
        <v>196</v>
      </c>
      <c r="F1" s="99" t="s">
        <v>197</v>
      </c>
      <c r="G1" s="98" t="s">
        <v>201</v>
      </c>
      <c r="H1" s="100" t="s">
        <v>202</v>
      </c>
      <c r="I1" s="99" t="s">
        <v>198</v>
      </c>
      <c r="J1" s="101" t="s">
        <v>1</v>
      </c>
    </row>
    <row r="2" spans="1:12" ht="15.75" thickBot="1" x14ac:dyDescent="0.3">
      <c r="A2">
        <f t="shared" ref="A2:A65" si="0">COUNTIF($G2:$I2,"FAIT")*3+COUNTIF($G2:$I2,"N/A")+COUNTIF($G2:$I2,"EN COURS")*2</f>
        <v>0</v>
      </c>
      <c r="C2" s="26" t="s">
        <v>2</v>
      </c>
      <c r="D2" s="107" cm="1">
        <f t="array" ref="D2">_xlfn.SWITCH($A2,1,"N/A",2,25%,3,50%,5,50%,6,75%,8,75%,9,1,0,0%)</f>
        <v>0</v>
      </c>
      <c r="E2" s="33" t="s">
        <v>209</v>
      </c>
      <c r="F2" s="59" t="s">
        <v>209</v>
      </c>
      <c r="G2" s="33"/>
      <c r="H2" s="34"/>
      <c r="I2" s="74"/>
      <c r="J2" s="62"/>
    </row>
    <row r="3" spans="1:12" ht="30.75" thickBot="1" x14ac:dyDescent="0.3">
      <c r="A3">
        <f t="shared" si="0"/>
        <v>0</v>
      </c>
      <c r="C3" s="32" t="s">
        <v>261</v>
      </c>
      <c r="D3" s="107" cm="1">
        <f t="array" ref="D3">_xlfn.SWITCH($A3,1,"N/A",2,25%,3,50%,5,50%,6,75%,8,75%,9,1,0,0%)</f>
        <v>0</v>
      </c>
      <c r="E3" s="102" t="s">
        <v>209</v>
      </c>
      <c r="F3" s="103" t="s">
        <v>209</v>
      </c>
      <c r="G3" s="102"/>
      <c r="H3" s="104"/>
      <c r="I3" s="105"/>
      <c r="J3" s="106"/>
    </row>
    <row r="4" spans="1:12" ht="15.75" thickBot="1" x14ac:dyDescent="0.3">
      <c r="A4">
        <f>COUNTIF($G4:$I4,"FAIT")*3+COUNTIF($G4:$I4,"N/A")+COUNTIF($G4:$I4,"EN COURS")*2</f>
        <v>0</v>
      </c>
      <c r="C4" s="32" t="s">
        <v>260</v>
      </c>
      <c r="D4" s="107" cm="1">
        <f t="array" ref="D4">_xlfn.SWITCH($A4,1,"N/A",2,25%,3,50%,5,50%,6,75%,8,75%,9,1,0,0%)</f>
        <v>0</v>
      </c>
      <c r="E4" s="35" t="s">
        <v>209</v>
      </c>
      <c r="F4" s="103" t="s">
        <v>209</v>
      </c>
      <c r="G4" s="35"/>
      <c r="H4" s="37"/>
      <c r="I4" s="75"/>
      <c r="J4" s="63"/>
    </row>
    <row r="5" spans="1:12" ht="15.75" thickBot="1" x14ac:dyDescent="0.3">
      <c r="A5">
        <f t="shared" si="0"/>
        <v>1</v>
      </c>
      <c r="C5" s="31" t="s">
        <v>3</v>
      </c>
      <c r="D5" s="107" t="str" cm="1">
        <f t="array" ref="D5">_xlfn.SWITCH($A5,1,"N/A",2,25%,3,50%,5,50%,6,75%,8,75%,9,1,0,0%)</f>
        <v>N/A</v>
      </c>
      <c r="E5" s="38"/>
      <c r="F5" s="40"/>
      <c r="G5" s="35" t="s">
        <v>30</v>
      </c>
      <c r="H5" s="39"/>
      <c r="I5" s="40"/>
      <c r="J5" s="64"/>
    </row>
    <row r="6" spans="1:12" ht="15.75" thickBot="1" x14ac:dyDescent="0.3">
      <c r="A6">
        <f t="shared" si="0"/>
        <v>1</v>
      </c>
      <c r="C6" s="31" t="s">
        <v>4</v>
      </c>
      <c r="D6" s="107" t="str" cm="1">
        <f t="array" ref="D6">_xlfn.SWITCH($A6,1,"N/A",2,25%,3,50%,5,50%,6,75%,8,75%,9,1,0,0%)</f>
        <v>N/A</v>
      </c>
      <c r="E6" s="41"/>
      <c r="F6" s="43"/>
      <c r="G6" s="35" t="s">
        <v>30</v>
      </c>
      <c r="H6" s="42"/>
      <c r="I6" s="43"/>
      <c r="J6" s="65"/>
    </row>
    <row r="7" spans="1:12" ht="15.75" thickBot="1" x14ac:dyDescent="0.3">
      <c r="A7">
        <f t="shared" si="0"/>
        <v>0</v>
      </c>
      <c r="C7" s="27" t="s">
        <v>5</v>
      </c>
      <c r="D7" s="107" cm="1">
        <f t="array" ref="D7">_xlfn.SWITCH($A7,1,"N/A",2,25%,3,50%,5,50%,6,75%,8,75%,9,1,0,0%)</f>
        <v>0</v>
      </c>
      <c r="E7" s="35" t="s">
        <v>6</v>
      </c>
      <c r="F7" s="60" t="s">
        <v>6</v>
      </c>
      <c r="G7" s="102"/>
      <c r="H7" s="104"/>
      <c r="I7" s="105"/>
      <c r="J7" s="66"/>
    </row>
    <row r="8" spans="1:12" ht="15.75" thickBot="1" x14ac:dyDescent="0.3">
      <c r="A8">
        <f t="shared" si="0"/>
        <v>0</v>
      </c>
      <c r="C8" s="32" t="s">
        <v>286</v>
      </c>
      <c r="D8" s="107" cm="1">
        <f t="array" ref="D8">_xlfn.SWITCH($A8,1,"N/A",2,25%,3,50%,5,50%,6,75%,8,75%,9,1,0,0%)</f>
        <v>0</v>
      </c>
      <c r="E8" s="35" t="s">
        <v>6</v>
      </c>
      <c r="F8" s="60" t="s">
        <v>6</v>
      </c>
      <c r="G8" s="102"/>
      <c r="H8" s="104"/>
      <c r="I8" s="105"/>
      <c r="J8" s="66"/>
    </row>
    <row r="9" spans="1:12" ht="30.75" thickBot="1" x14ac:dyDescent="0.3">
      <c r="A9">
        <f t="shared" si="0"/>
        <v>0</v>
      </c>
      <c r="C9" s="27" t="s">
        <v>8</v>
      </c>
      <c r="D9" s="107" cm="1">
        <f t="array" ref="D9">_xlfn.SWITCH($A9,1,"N/A",2,25%,3,50%,5,50%,6,75%,8,75%,9,1,0,0%)</f>
        <v>0</v>
      </c>
      <c r="E9" s="35" t="s">
        <v>6</v>
      </c>
      <c r="F9" s="60" t="s">
        <v>6</v>
      </c>
      <c r="G9" s="102"/>
      <c r="H9" s="104"/>
      <c r="I9" s="105"/>
      <c r="J9" s="66"/>
      <c r="L9" s="81"/>
    </row>
    <row r="10" spans="1:12" ht="30.75" thickBot="1" x14ac:dyDescent="0.3">
      <c r="A10">
        <f t="shared" si="0"/>
        <v>0</v>
      </c>
      <c r="C10" s="32" t="s">
        <v>262</v>
      </c>
      <c r="D10" s="107" cm="1">
        <f t="array" ref="D10">_xlfn.SWITCH($A10,1,"N/A",2,25%,3,50%,5,50%,6,75%,8,75%,9,1,0,0%)</f>
        <v>0</v>
      </c>
      <c r="E10" s="35" t="s">
        <v>6</v>
      </c>
      <c r="F10" s="60" t="s">
        <v>6</v>
      </c>
      <c r="G10" s="102"/>
      <c r="H10" s="104"/>
      <c r="I10" s="105"/>
      <c r="J10" s="66"/>
      <c r="L10" s="81"/>
    </row>
    <row r="11" spans="1:12" ht="30.75" thickBot="1" x14ac:dyDescent="0.3">
      <c r="A11">
        <f t="shared" si="0"/>
        <v>0</v>
      </c>
      <c r="C11" s="27" t="s">
        <v>9</v>
      </c>
      <c r="D11" s="107" cm="1">
        <f t="array" ref="D11">_xlfn.SWITCH($A11,1,"N/A",2,25%,3,50%,5,50%,6,75%,8,75%,9,1,0,0%)</f>
        <v>0</v>
      </c>
      <c r="E11" s="35" t="s">
        <v>6</v>
      </c>
      <c r="F11" s="60" t="s">
        <v>6</v>
      </c>
      <c r="G11" s="102"/>
      <c r="H11" s="104"/>
      <c r="I11" s="105"/>
      <c r="J11" s="66"/>
      <c r="L11" s="10"/>
    </row>
    <row r="12" spans="1:12" ht="30.75" thickBot="1" x14ac:dyDescent="0.3">
      <c r="A12">
        <f t="shared" si="0"/>
        <v>1</v>
      </c>
      <c r="C12" s="31" t="s">
        <v>10</v>
      </c>
      <c r="D12" s="107" t="str" cm="1">
        <f t="array" ref="D12">_xlfn.SWITCH($A12,1,"N/A",2,25%,3,50%,5,50%,6,75%,8,75%,9,1,0,0%)</f>
        <v>N/A</v>
      </c>
      <c r="E12" s="44"/>
      <c r="F12" s="46"/>
      <c r="G12" s="35" t="s">
        <v>30</v>
      </c>
      <c r="H12" s="45"/>
      <c r="I12" s="46"/>
      <c r="J12" s="67"/>
      <c r="L12" s="109"/>
    </row>
    <row r="13" spans="1:12" ht="30.75" thickBot="1" x14ac:dyDescent="0.3">
      <c r="A13">
        <f t="shared" si="0"/>
        <v>0</v>
      </c>
      <c r="C13" s="27" t="s">
        <v>11</v>
      </c>
      <c r="D13" s="107" cm="1">
        <f t="array" ref="D13">_xlfn.SWITCH($A13,1,"N/A",2,25%,3,50%,5,50%,6,75%,8,75%,9,1,0,0%)</f>
        <v>0</v>
      </c>
      <c r="E13" s="35" t="s">
        <v>209</v>
      </c>
      <c r="F13" s="60" t="s">
        <v>209</v>
      </c>
      <c r="G13" s="102"/>
      <c r="H13" s="104"/>
      <c r="I13" s="105"/>
      <c r="J13" s="66"/>
      <c r="L13" s="110"/>
    </row>
    <row r="14" spans="1:12" ht="15.75" thickBot="1" x14ac:dyDescent="0.3">
      <c r="A14">
        <f t="shared" si="0"/>
        <v>0</v>
      </c>
      <c r="C14" s="27" t="s">
        <v>13</v>
      </c>
      <c r="D14" s="107" cm="1">
        <f t="array" ref="D14">_xlfn.SWITCH($A14,1,"N/A",2,25%,3,50%,5,50%,6,75%,8,75%,9,1,0,0%)</f>
        <v>0</v>
      </c>
      <c r="E14" s="35" t="s">
        <v>209</v>
      </c>
      <c r="F14" s="60" t="s">
        <v>209</v>
      </c>
      <c r="G14" s="76"/>
      <c r="H14" s="36"/>
      <c r="I14" s="60"/>
      <c r="J14" s="66"/>
      <c r="L14" s="111"/>
    </row>
    <row r="15" spans="1:12" ht="15.75" thickBot="1" x14ac:dyDescent="0.3">
      <c r="A15">
        <f t="shared" si="0"/>
        <v>0</v>
      </c>
      <c r="C15" s="27" t="s">
        <v>14</v>
      </c>
      <c r="D15" s="107" cm="1">
        <f t="array" ref="D15">_xlfn.SWITCH($A15,1,"N/A",2,25%,3,50%,5,50%,6,75%,8,75%,9,1,0,0%)</f>
        <v>0</v>
      </c>
      <c r="E15" s="35" t="s">
        <v>209</v>
      </c>
      <c r="F15" s="60" t="s">
        <v>209</v>
      </c>
      <c r="G15" s="76"/>
      <c r="H15" s="36"/>
      <c r="I15" s="60"/>
      <c r="J15" s="66"/>
      <c r="L15" s="108"/>
    </row>
    <row r="16" spans="1:12" ht="15.75" thickBot="1" x14ac:dyDescent="0.3">
      <c r="A16">
        <f t="shared" si="0"/>
        <v>0</v>
      </c>
      <c r="C16" s="31" t="s">
        <v>15</v>
      </c>
      <c r="D16" s="107" cm="1">
        <f t="array" ref="D16">_xlfn.SWITCH($A16,1,"N/A",2,25%,3,50%,5,50%,6,75%,8,75%,9,1,0,0%)</f>
        <v>0</v>
      </c>
      <c r="E16" s="35" t="s">
        <v>209</v>
      </c>
      <c r="F16" s="60" t="s">
        <v>209</v>
      </c>
      <c r="G16" s="76"/>
      <c r="H16" s="36"/>
      <c r="I16" s="60"/>
      <c r="J16" s="66"/>
      <c r="L16" s="108"/>
    </row>
    <row r="17" spans="1:12" ht="15.75" thickBot="1" x14ac:dyDescent="0.3">
      <c r="A17">
        <f t="shared" si="0"/>
        <v>0</v>
      </c>
      <c r="C17" s="31" t="s">
        <v>16</v>
      </c>
      <c r="D17" s="107" cm="1">
        <f t="array" ref="D17">_xlfn.SWITCH($A17,1,"N/A",2,25%,3,50%,5,50%,6,75%,8,75%,9,1,0,0%)</f>
        <v>0</v>
      </c>
      <c r="E17" s="35" t="s">
        <v>209</v>
      </c>
      <c r="F17" s="60" t="s">
        <v>209</v>
      </c>
      <c r="G17" s="76"/>
      <c r="H17" s="37"/>
      <c r="I17" s="60"/>
      <c r="J17" s="68"/>
      <c r="L17" s="112"/>
    </row>
    <row r="18" spans="1:12" ht="15.75" thickBot="1" x14ac:dyDescent="0.3">
      <c r="A18">
        <f t="shared" si="0"/>
        <v>0</v>
      </c>
      <c r="C18" s="32" t="s">
        <v>263</v>
      </c>
      <c r="D18" s="107" cm="1">
        <f t="array" ref="D18">_xlfn.SWITCH($A18,1,"N/A",2,25%,3,50%,5,50%,6,75%,8,75%,9,1,0,0%)</f>
        <v>0</v>
      </c>
      <c r="E18" s="35" t="s">
        <v>209</v>
      </c>
      <c r="F18" s="60" t="s">
        <v>209</v>
      </c>
      <c r="G18" s="76"/>
      <c r="H18" s="37"/>
      <c r="I18" s="60"/>
      <c r="J18" s="68"/>
      <c r="L18" s="112"/>
    </row>
    <row r="19" spans="1:12" ht="15.75" thickBot="1" x14ac:dyDescent="0.3">
      <c r="A19">
        <f t="shared" si="0"/>
        <v>1</v>
      </c>
      <c r="C19" s="31" t="s">
        <v>17</v>
      </c>
      <c r="D19" s="107" t="str" cm="1">
        <f t="array" ref="D19">_xlfn.SWITCH($A19,1,"N/A",2,25%,3,50%,5,50%,6,75%,8,75%,9,1,0,0%)</f>
        <v>N/A</v>
      </c>
      <c r="E19" s="48"/>
      <c r="F19" s="50"/>
      <c r="G19" s="76" t="s">
        <v>30</v>
      </c>
      <c r="H19" s="49"/>
      <c r="I19" s="50"/>
      <c r="J19" s="69"/>
      <c r="L19" s="112"/>
    </row>
    <row r="20" spans="1:12" ht="30.75" thickBot="1" x14ac:dyDescent="0.3">
      <c r="A20">
        <f t="shared" si="0"/>
        <v>0</v>
      </c>
      <c r="C20" s="27" t="s">
        <v>18</v>
      </c>
      <c r="D20" s="107" cm="1">
        <f t="array" ref="D20">_xlfn.SWITCH($A20,1,"N/A",2,25%,3,50%,5,50%,6,75%,8,75%,9,1,0,0%)</f>
        <v>0</v>
      </c>
      <c r="E20" s="35" t="s">
        <v>209</v>
      </c>
      <c r="F20" s="60" t="s">
        <v>209</v>
      </c>
      <c r="G20" s="76"/>
      <c r="H20" s="36"/>
      <c r="I20" s="60"/>
      <c r="J20" s="66"/>
      <c r="L20" s="112"/>
    </row>
    <row r="21" spans="1:12" ht="30.75" thickBot="1" x14ac:dyDescent="0.3">
      <c r="A21">
        <f t="shared" si="0"/>
        <v>0</v>
      </c>
      <c r="C21" s="27" t="s">
        <v>19</v>
      </c>
      <c r="D21" s="107" cm="1">
        <f t="array" ref="D21">_xlfn.SWITCH($A21,1,"N/A",2,25%,3,50%,5,50%,6,75%,8,75%,9,1,0,0%)</f>
        <v>0</v>
      </c>
      <c r="E21" s="35" t="s">
        <v>211</v>
      </c>
      <c r="F21" s="60" t="s">
        <v>235</v>
      </c>
      <c r="G21" s="76"/>
      <c r="H21" s="36"/>
      <c r="I21" s="60"/>
      <c r="J21" s="66"/>
    </row>
    <row r="22" spans="1:12" ht="15.75" thickBot="1" x14ac:dyDescent="0.3">
      <c r="A22">
        <f t="shared" si="0"/>
        <v>0</v>
      </c>
      <c r="C22" s="27" t="s">
        <v>20</v>
      </c>
      <c r="D22" s="107" cm="1">
        <f t="array" ref="D22">_xlfn.SWITCH($A22,1,"N/A",2,25%,3,50%,5,50%,6,75%,8,75%,9,1,0,0%)</f>
        <v>0</v>
      </c>
      <c r="E22" s="35" t="s">
        <v>209</v>
      </c>
      <c r="F22" s="60" t="s">
        <v>6</v>
      </c>
      <c r="G22" s="76"/>
      <c r="H22" s="36"/>
      <c r="I22" s="60"/>
      <c r="J22" s="66"/>
    </row>
    <row r="23" spans="1:12" ht="15.75" thickBot="1" x14ac:dyDescent="0.3">
      <c r="A23">
        <f t="shared" si="0"/>
        <v>0</v>
      </c>
      <c r="C23" s="32" t="s">
        <v>264</v>
      </c>
      <c r="D23" s="107" cm="1">
        <f t="array" ref="D23">_xlfn.SWITCH($A23,1,"N/A",2,25%,3,50%,5,50%,6,75%,8,75%,9,1,0,0%)</f>
        <v>0</v>
      </c>
      <c r="E23" s="35" t="s">
        <v>209</v>
      </c>
      <c r="F23" s="60" t="s">
        <v>6</v>
      </c>
      <c r="G23" s="76"/>
      <c r="H23" s="36"/>
      <c r="I23" s="60"/>
      <c r="J23" s="66"/>
    </row>
    <row r="24" spans="1:12" ht="15.75" thickBot="1" x14ac:dyDescent="0.3">
      <c r="A24">
        <f t="shared" si="0"/>
        <v>0</v>
      </c>
      <c r="C24" s="32" t="s">
        <v>265</v>
      </c>
      <c r="D24" s="107" cm="1">
        <f t="array" ref="D24">_xlfn.SWITCH($A24,1,"N/A",2,25%,3,50%,5,50%,6,75%,8,75%,9,1,0,0%)</f>
        <v>0</v>
      </c>
      <c r="E24" s="35" t="s">
        <v>210</v>
      </c>
      <c r="F24" s="60" t="s">
        <v>6</v>
      </c>
      <c r="G24" s="76"/>
      <c r="H24" s="36"/>
      <c r="I24" s="60"/>
      <c r="J24" s="66"/>
    </row>
    <row r="25" spans="1:12" ht="15.75" thickBot="1" x14ac:dyDescent="0.3">
      <c r="A25">
        <f t="shared" si="0"/>
        <v>1</v>
      </c>
      <c r="C25" s="31" t="s">
        <v>21</v>
      </c>
      <c r="D25" s="107" t="str" cm="1">
        <f t="array" ref="D25">_xlfn.SWITCH($A25,1,"N/A",2,25%,3,50%,5,50%,6,75%,8,75%,9,1,0,0%)</f>
        <v>N/A</v>
      </c>
      <c r="E25" s="44"/>
      <c r="F25" s="46"/>
      <c r="G25" s="76" t="s">
        <v>30</v>
      </c>
      <c r="H25" s="45"/>
      <c r="I25" s="46"/>
      <c r="J25" s="67"/>
    </row>
    <row r="26" spans="1:12" ht="30.75" thickBot="1" x14ac:dyDescent="0.3">
      <c r="A26">
        <f t="shared" si="0"/>
        <v>0</v>
      </c>
      <c r="C26" s="27" t="s">
        <v>22</v>
      </c>
      <c r="D26" s="107" cm="1">
        <f t="array" ref="D26">_xlfn.SWITCH($A26,1,"N/A",2,25%,3,50%,5,50%,6,75%,8,75%,9,1,0,0%)</f>
        <v>0</v>
      </c>
      <c r="E26" s="35" t="s">
        <v>216</v>
      </c>
      <c r="F26" s="60" t="s">
        <v>209</v>
      </c>
      <c r="G26" s="76"/>
      <c r="H26" s="36"/>
      <c r="I26" s="60"/>
      <c r="J26" s="66"/>
    </row>
    <row r="27" spans="1:12" ht="15.75" thickBot="1" x14ac:dyDescent="0.3">
      <c r="A27">
        <f t="shared" si="0"/>
        <v>0</v>
      </c>
      <c r="C27" s="27" t="s">
        <v>23</v>
      </c>
      <c r="D27" s="107" cm="1">
        <f t="array" ref="D27">_xlfn.SWITCH($A27,1,"N/A",2,25%,3,50%,5,50%,6,75%,8,75%,9,1,0,0%)</f>
        <v>0</v>
      </c>
      <c r="E27" s="35" t="s">
        <v>216</v>
      </c>
      <c r="F27" s="60" t="s">
        <v>209</v>
      </c>
      <c r="G27" s="76"/>
      <c r="H27" s="36"/>
      <c r="I27" s="60"/>
      <c r="J27" s="66"/>
    </row>
    <row r="28" spans="1:12" ht="15.75" thickBot="1" x14ac:dyDescent="0.3">
      <c r="A28">
        <f t="shared" si="0"/>
        <v>0</v>
      </c>
      <c r="C28" s="32" t="s">
        <v>266</v>
      </c>
      <c r="D28" s="107" cm="1">
        <f t="array" ref="D28">_xlfn.SWITCH($A28,1,"N/A",2,25%,3,50%,5,50%,6,75%,8,75%,9,1,0,0%)</f>
        <v>0</v>
      </c>
      <c r="E28" s="35" t="s">
        <v>216</v>
      </c>
      <c r="F28" s="60" t="s">
        <v>209</v>
      </c>
      <c r="G28" s="76"/>
      <c r="H28" s="36"/>
      <c r="I28" s="60"/>
      <c r="J28" s="66"/>
    </row>
    <row r="29" spans="1:12" ht="30.75" thickBot="1" x14ac:dyDescent="0.3">
      <c r="A29">
        <f t="shared" si="0"/>
        <v>1</v>
      </c>
      <c r="C29" s="31" t="s">
        <v>24</v>
      </c>
      <c r="D29" s="107" t="str" cm="1">
        <f t="array" ref="D29">_xlfn.SWITCH($A29,1,"N/A",2,25%,3,50%,5,50%,6,75%,8,75%,9,1,0,0%)</f>
        <v>N/A</v>
      </c>
      <c r="E29" s="44"/>
      <c r="F29" s="46"/>
      <c r="G29" s="76" t="s">
        <v>30</v>
      </c>
      <c r="H29" s="45"/>
      <c r="I29" s="46"/>
      <c r="J29" s="67"/>
    </row>
    <row r="30" spans="1:12" ht="15.75" thickBot="1" x14ac:dyDescent="0.3">
      <c r="A30">
        <f t="shared" si="0"/>
        <v>0</v>
      </c>
      <c r="C30" s="31" t="s">
        <v>25</v>
      </c>
      <c r="D30" s="107" cm="1">
        <f t="array" ref="D30">_xlfn.SWITCH($A30,1,"N/A",2,25%,3,50%,5,50%,6,75%,8,75%,9,1,0,0%)</f>
        <v>0</v>
      </c>
      <c r="E30" s="35" t="s">
        <v>209</v>
      </c>
      <c r="F30" s="60" t="s">
        <v>209</v>
      </c>
      <c r="G30" s="102"/>
      <c r="H30" s="104"/>
      <c r="I30" s="105"/>
      <c r="J30" s="66"/>
    </row>
    <row r="31" spans="1:12" ht="15.75" thickBot="1" x14ac:dyDescent="0.3">
      <c r="A31">
        <f t="shared" si="0"/>
        <v>0</v>
      </c>
      <c r="C31" s="32" t="s">
        <v>287</v>
      </c>
      <c r="D31" s="107" cm="1">
        <f t="array" ref="D31">_xlfn.SWITCH($A31,1,"N/A",2,25%,3,50%,5,50%,6,75%,8,75%,9,1,0,0%)</f>
        <v>0</v>
      </c>
      <c r="E31" s="35" t="s">
        <v>209</v>
      </c>
      <c r="F31" s="60" t="s">
        <v>209</v>
      </c>
      <c r="G31" s="102"/>
      <c r="H31" s="104"/>
      <c r="I31" s="105"/>
      <c r="J31" s="66"/>
    </row>
    <row r="32" spans="1:12" ht="30.75" thickBot="1" x14ac:dyDescent="0.3">
      <c r="A32">
        <f t="shared" si="0"/>
        <v>0</v>
      </c>
      <c r="C32" s="31" t="s">
        <v>26</v>
      </c>
      <c r="D32" s="107" cm="1">
        <f t="array" ref="D32">_xlfn.SWITCH($A32,1,"N/A",2,25%,3,50%,5,50%,6,75%,8,75%,9,1,0,0%)</f>
        <v>0</v>
      </c>
      <c r="E32" s="35" t="s">
        <v>209</v>
      </c>
      <c r="F32" s="60" t="s">
        <v>209</v>
      </c>
      <c r="G32" s="102"/>
      <c r="H32" s="104"/>
      <c r="I32" s="105"/>
      <c r="J32" s="66"/>
    </row>
    <row r="33" spans="1:10" ht="15.75" thickBot="1" x14ac:dyDescent="0.3">
      <c r="A33">
        <f t="shared" si="0"/>
        <v>0</v>
      </c>
      <c r="C33" s="32" t="s">
        <v>267</v>
      </c>
      <c r="D33" s="107" cm="1">
        <f t="array" ref="D33">_xlfn.SWITCH($A33,1,"N/A",2,25%,3,50%,5,50%,6,75%,8,75%,9,1,0,0%)</f>
        <v>0</v>
      </c>
      <c r="E33" s="35" t="s">
        <v>209</v>
      </c>
      <c r="F33" s="60" t="s">
        <v>209</v>
      </c>
      <c r="G33" s="102"/>
      <c r="H33" s="104"/>
      <c r="I33" s="105"/>
      <c r="J33" s="66"/>
    </row>
    <row r="34" spans="1:10" ht="15.75" thickBot="1" x14ac:dyDescent="0.3">
      <c r="A34">
        <f t="shared" si="0"/>
        <v>0</v>
      </c>
      <c r="C34" s="31" t="s">
        <v>27</v>
      </c>
      <c r="D34" s="107" cm="1">
        <f t="array" ref="D34">_xlfn.SWITCH($A34,1,"N/A",2,25%,3,50%,5,50%,6,75%,8,75%,9,1,0,0%)</f>
        <v>0</v>
      </c>
      <c r="E34" s="35" t="s">
        <v>209</v>
      </c>
      <c r="F34" s="60" t="s">
        <v>209</v>
      </c>
      <c r="G34" s="102"/>
      <c r="H34" s="104"/>
      <c r="I34" s="105"/>
      <c r="J34" s="66"/>
    </row>
    <row r="35" spans="1:10" ht="15.75" thickBot="1" x14ac:dyDescent="0.3">
      <c r="A35">
        <f t="shared" si="0"/>
        <v>0</v>
      </c>
      <c r="C35" s="32" t="s">
        <v>268</v>
      </c>
      <c r="D35" s="107" cm="1">
        <f t="array" ref="D35">_xlfn.SWITCH($A35,1,"N/A",2,25%,3,50%,5,50%,6,75%,8,75%,9,1,0,0%)</f>
        <v>0</v>
      </c>
      <c r="E35" s="35" t="s">
        <v>209</v>
      </c>
      <c r="F35" s="60" t="s">
        <v>209</v>
      </c>
      <c r="G35" s="102"/>
      <c r="H35" s="104"/>
      <c r="I35" s="105"/>
      <c r="J35" s="66"/>
    </row>
    <row r="36" spans="1:10" ht="15.75" thickBot="1" x14ac:dyDescent="0.3">
      <c r="A36">
        <f t="shared" si="0"/>
        <v>0</v>
      </c>
      <c r="C36" s="31" t="s">
        <v>28</v>
      </c>
      <c r="D36" s="107" cm="1">
        <f t="array" ref="D36">_xlfn.SWITCH($A36,1,"N/A",2,25%,3,50%,5,50%,6,75%,8,75%,9,1,0,0%)</f>
        <v>0</v>
      </c>
      <c r="E36" s="35" t="s">
        <v>209</v>
      </c>
      <c r="F36" s="60" t="s">
        <v>243</v>
      </c>
      <c r="G36" s="76"/>
      <c r="H36" s="36"/>
      <c r="I36" s="60"/>
      <c r="J36" s="66"/>
    </row>
    <row r="37" spans="1:10" ht="15.75" thickBot="1" x14ac:dyDescent="0.3">
      <c r="A37">
        <f t="shared" si="0"/>
        <v>0</v>
      </c>
      <c r="C37" s="32" t="s">
        <v>269</v>
      </c>
      <c r="D37" s="107" cm="1">
        <f t="array" ref="D37">_xlfn.SWITCH($A37,1,"N/A",2,25%,3,50%,5,50%,6,75%,8,75%,9,1,0,0%)</f>
        <v>0</v>
      </c>
      <c r="E37" s="35" t="s">
        <v>216</v>
      </c>
      <c r="F37" s="60" t="s">
        <v>243</v>
      </c>
      <c r="G37" s="76"/>
      <c r="H37" s="36"/>
      <c r="I37" s="60"/>
      <c r="J37" s="66"/>
    </row>
    <row r="38" spans="1:10" ht="15.75" thickBot="1" x14ac:dyDescent="0.3">
      <c r="A38">
        <f t="shared" si="0"/>
        <v>0</v>
      </c>
      <c r="C38" s="31" t="s">
        <v>29</v>
      </c>
      <c r="D38" s="107" cm="1">
        <f t="array" ref="D38">_xlfn.SWITCH($A38,1,"N/A",2,25%,3,50%,5,50%,6,75%,8,75%,9,1,0,0%)</f>
        <v>0</v>
      </c>
      <c r="E38" s="35"/>
      <c r="F38" s="60"/>
      <c r="G38" s="76"/>
      <c r="H38" s="36"/>
      <c r="I38" s="60"/>
      <c r="J38" s="66"/>
    </row>
    <row r="39" spans="1:10" ht="15.75" thickBot="1" x14ac:dyDescent="0.3">
      <c r="A39">
        <f t="shared" si="0"/>
        <v>0</v>
      </c>
      <c r="C39" s="32" t="s">
        <v>270</v>
      </c>
      <c r="D39" s="107" cm="1">
        <f t="array" ref="D39">_xlfn.SWITCH($A39,1,"N/A",2,25%,3,50%,5,50%,6,75%,8,75%,9,1,0,0%)</f>
        <v>0</v>
      </c>
      <c r="E39" s="35"/>
      <c r="F39" s="60"/>
      <c r="G39" s="76"/>
      <c r="H39" s="36"/>
      <c r="I39" s="60"/>
      <c r="J39" s="66"/>
    </row>
    <row r="40" spans="1:10" ht="15.75" thickBot="1" x14ac:dyDescent="0.3">
      <c r="A40">
        <f t="shared" si="0"/>
        <v>0</v>
      </c>
      <c r="C40" s="31" t="s">
        <v>31</v>
      </c>
      <c r="D40" s="107" cm="1">
        <f t="array" ref="D40">_xlfn.SWITCH($A40,1,"N/A",2,25%,3,50%,5,50%,6,75%,8,75%,9,1,0,0%)</f>
        <v>0</v>
      </c>
      <c r="E40" s="35"/>
      <c r="F40" s="60"/>
      <c r="G40" s="76"/>
      <c r="H40" s="36"/>
      <c r="I40" s="60"/>
      <c r="J40" s="66"/>
    </row>
    <row r="41" spans="1:10" ht="15.75" thickBot="1" x14ac:dyDescent="0.3">
      <c r="A41">
        <f t="shared" si="0"/>
        <v>0</v>
      </c>
      <c r="C41" s="32" t="s">
        <v>271</v>
      </c>
      <c r="D41" s="107" cm="1">
        <f t="array" ref="D41">_xlfn.SWITCH($A41,1,"N/A",2,25%,3,50%,5,50%,6,75%,8,75%,9,1,0,0%)</f>
        <v>0</v>
      </c>
      <c r="E41" s="35"/>
      <c r="F41" s="60"/>
      <c r="G41" s="76"/>
      <c r="H41" s="36"/>
      <c r="I41" s="60"/>
      <c r="J41" s="66"/>
    </row>
    <row r="42" spans="1:10" ht="15.75" thickBot="1" x14ac:dyDescent="0.3">
      <c r="A42">
        <f t="shared" si="0"/>
        <v>0</v>
      </c>
      <c r="C42" s="31" t="s">
        <v>32</v>
      </c>
      <c r="D42" s="107" cm="1">
        <f t="array" ref="D42">_xlfn.SWITCH($A42,1,"N/A",2,25%,3,50%,5,50%,6,75%,8,75%,9,1,0,0%)</f>
        <v>0</v>
      </c>
      <c r="E42" s="35"/>
      <c r="F42" s="60"/>
      <c r="G42" s="76"/>
      <c r="H42" s="36"/>
      <c r="I42" s="60"/>
      <c r="J42" s="66"/>
    </row>
    <row r="43" spans="1:10" ht="15.75" thickBot="1" x14ac:dyDescent="0.3">
      <c r="A43">
        <f t="shared" si="0"/>
        <v>0</v>
      </c>
      <c r="C43" s="32" t="s">
        <v>272</v>
      </c>
      <c r="D43" s="107" cm="1">
        <f t="array" ref="D43">_xlfn.SWITCH($A43,1,"N/A",2,25%,3,50%,5,50%,6,75%,8,75%,9,1,0,0%)</f>
        <v>0</v>
      </c>
      <c r="E43" s="35"/>
      <c r="F43" s="60"/>
      <c r="G43" s="76"/>
      <c r="H43" s="36"/>
      <c r="I43" s="60"/>
      <c r="J43" s="66"/>
    </row>
    <row r="44" spans="1:10" ht="15.75" thickBot="1" x14ac:dyDescent="0.3">
      <c r="A44">
        <f t="shared" si="0"/>
        <v>1</v>
      </c>
      <c r="C44" s="31" t="s">
        <v>33</v>
      </c>
      <c r="D44" s="107" t="str" cm="1">
        <f t="array" ref="D44">_xlfn.SWITCH($A44,1,"N/A",2,25%,3,50%,5,50%,6,75%,8,75%,9,1,0,0%)</f>
        <v>N/A</v>
      </c>
      <c r="E44" s="44"/>
      <c r="F44" s="46"/>
      <c r="G44" s="76" t="s">
        <v>30</v>
      </c>
      <c r="H44" s="36"/>
      <c r="I44" s="46"/>
      <c r="J44" s="67"/>
    </row>
    <row r="45" spans="1:10" ht="15.75" thickBot="1" x14ac:dyDescent="0.3">
      <c r="A45">
        <f t="shared" si="0"/>
        <v>0</v>
      </c>
      <c r="C45" s="31" t="s">
        <v>34</v>
      </c>
      <c r="D45" s="107" cm="1">
        <f t="array" ref="D45">_xlfn.SWITCH($A45,1,"N/A",2,25%,3,50%,5,50%,6,75%,8,75%,9,1,0,0%)</f>
        <v>0</v>
      </c>
      <c r="E45" s="35" t="s">
        <v>209</v>
      </c>
      <c r="F45" s="60" t="s">
        <v>209</v>
      </c>
      <c r="G45" s="76"/>
      <c r="H45" s="36"/>
      <c r="I45" s="60"/>
      <c r="J45" s="66"/>
    </row>
    <row r="46" spans="1:10" ht="15.75" thickBot="1" x14ac:dyDescent="0.3">
      <c r="A46">
        <f t="shared" si="0"/>
        <v>1</v>
      </c>
      <c r="C46" s="31" t="s">
        <v>35</v>
      </c>
      <c r="D46" s="107" t="str" cm="1">
        <f t="array" ref="D46">_xlfn.SWITCH($A46,1,"N/A",2,25%,3,50%,5,50%,6,75%,8,75%,9,1,0,0%)</f>
        <v>N/A</v>
      </c>
      <c r="E46" s="44"/>
      <c r="F46" s="46"/>
      <c r="G46" s="76" t="s">
        <v>30</v>
      </c>
      <c r="H46" s="36"/>
      <c r="I46" s="46"/>
      <c r="J46" s="67"/>
    </row>
    <row r="47" spans="1:10" ht="15.75" thickBot="1" x14ac:dyDescent="0.3">
      <c r="A47">
        <f t="shared" si="0"/>
        <v>0</v>
      </c>
      <c r="C47" s="27" t="s">
        <v>36</v>
      </c>
      <c r="D47" s="107" cm="1">
        <f t="array" ref="D47">_xlfn.SWITCH($A47,1,"N/A",2,25%,3,50%,5,50%,6,75%,8,75%,9,1,0,0%)</f>
        <v>0</v>
      </c>
      <c r="E47" s="35" t="s">
        <v>6</v>
      </c>
      <c r="F47" s="60" t="s">
        <v>210</v>
      </c>
      <c r="G47" s="76"/>
      <c r="H47" s="36"/>
      <c r="I47" s="60"/>
      <c r="J47" s="66"/>
    </row>
    <row r="48" spans="1:10" ht="15.75" thickBot="1" x14ac:dyDescent="0.3">
      <c r="A48">
        <f t="shared" si="0"/>
        <v>0</v>
      </c>
      <c r="C48" s="32" t="s">
        <v>37</v>
      </c>
      <c r="D48" s="107" cm="1">
        <f t="array" ref="D48">_xlfn.SWITCH($A48,1,"N/A",2,25%,3,50%,5,50%,6,75%,8,75%,9,1,0,0%)</f>
        <v>0</v>
      </c>
      <c r="E48" s="35" t="s">
        <v>244</v>
      </c>
      <c r="F48" s="60" t="s">
        <v>210</v>
      </c>
      <c r="G48" s="76"/>
      <c r="H48" s="36"/>
      <c r="I48" s="60"/>
      <c r="J48" s="66"/>
    </row>
    <row r="49" spans="1:10" ht="30.75" thickBot="1" x14ac:dyDescent="0.3">
      <c r="A49">
        <f t="shared" si="0"/>
        <v>0</v>
      </c>
      <c r="C49" s="27" t="s">
        <v>38</v>
      </c>
      <c r="D49" s="107" cm="1">
        <f t="array" ref="D49">_xlfn.SWITCH($A49,1,"N/A",2,25%,3,50%,5,50%,6,75%,8,75%,9,1,0,0%)</f>
        <v>0</v>
      </c>
      <c r="E49" s="35" t="s">
        <v>209</v>
      </c>
      <c r="F49" s="60" t="s">
        <v>209</v>
      </c>
      <c r="G49" s="76"/>
      <c r="H49" s="36"/>
      <c r="I49" s="60"/>
      <c r="J49" s="66"/>
    </row>
    <row r="50" spans="1:10" ht="15.75" thickBot="1" x14ac:dyDescent="0.3">
      <c r="A50">
        <f t="shared" si="0"/>
        <v>1</v>
      </c>
      <c r="C50" s="31" t="s">
        <v>39</v>
      </c>
      <c r="D50" s="107" t="str" cm="1">
        <f t="array" ref="D50">_xlfn.SWITCH($A50,1,"N/A",2,25%,3,50%,5,50%,6,75%,8,75%,9,1,0,0%)</f>
        <v>N/A</v>
      </c>
      <c r="E50" s="44"/>
      <c r="F50" s="46"/>
      <c r="G50" s="76" t="s">
        <v>30</v>
      </c>
      <c r="H50" s="36"/>
      <c r="I50" s="46"/>
      <c r="J50" s="67"/>
    </row>
    <row r="51" spans="1:10" ht="30.75" thickBot="1" x14ac:dyDescent="0.3">
      <c r="A51">
        <f t="shared" si="0"/>
        <v>0</v>
      </c>
      <c r="C51" s="27" t="s">
        <v>40</v>
      </c>
      <c r="D51" s="107" cm="1">
        <f t="array" ref="D51">_xlfn.SWITCH($A51,1,"N/A",2,25%,3,50%,5,50%,6,75%,8,75%,9,1,0,0%)</f>
        <v>0</v>
      </c>
      <c r="E51" s="35" t="s">
        <v>253</v>
      </c>
      <c r="F51" s="60" t="s">
        <v>255</v>
      </c>
      <c r="G51" s="102"/>
      <c r="H51" s="104"/>
      <c r="I51" s="105"/>
      <c r="J51" s="66"/>
    </row>
    <row r="52" spans="1:10" ht="30.75" thickBot="1" x14ac:dyDescent="0.3">
      <c r="A52">
        <f t="shared" si="0"/>
        <v>0</v>
      </c>
      <c r="C52" s="32" t="s">
        <v>273</v>
      </c>
      <c r="D52" s="107" cm="1">
        <f t="array" ref="D52">_xlfn.SWITCH($A52,1,"N/A",2,25%,3,50%,5,50%,6,75%,8,75%,9,1,0,0%)</f>
        <v>0</v>
      </c>
      <c r="E52" s="35" t="s">
        <v>253</v>
      </c>
      <c r="F52" s="60" t="s">
        <v>255</v>
      </c>
      <c r="G52" s="102"/>
      <c r="H52" s="104"/>
      <c r="I52" s="105"/>
      <c r="J52" s="66"/>
    </row>
    <row r="53" spans="1:10" ht="15.75" thickBot="1" x14ac:dyDescent="0.3">
      <c r="A53">
        <f t="shared" si="0"/>
        <v>0</v>
      </c>
      <c r="C53" s="32" t="s">
        <v>274</v>
      </c>
      <c r="D53" s="107" cm="1">
        <f t="array" ref="D53">_xlfn.SWITCH($A53,1,"N/A",2,25%,3,50%,5,50%,6,75%,8,75%,9,1,0,0%)</f>
        <v>0</v>
      </c>
      <c r="E53" s="35"/>
      <c r="F53" s="60"/>
      <c r="G53" s="102"/>
      <c r="H53" s="104"/>
      <c r="I53" s="105"/>
      <c r="J53" s="66"/>
    </row>
    <row r="54" spans="1:10" ht="15.75" thickBot="1" x14ac:dyDescent="0.3">
      <c r="A54">
        <f t="shared" si="0"/>
        <v>0</v>
      </c>
      <c r="C54" s="32" t="s">
        <v>275</v>
      </c>
      <c r="D54" s="107" cm="1">
        <f t="array" ref="D54">_xlfn.SWITCH($A54,1,"N/A",2,25%,3,50%,5,50%,6,75%,8,75%,9,1,0,0%)</f>
        <v>0</v>
      </c>
      <c r="E54" s="35"/>
      <c r="F54" s="60"/>
      <c r="G54" s="102"/>
      <c r="H54" s="104"/>
      <c r="I54" s="105"/>
      <c r="J54" s="66"/>
    </row>
    <row r="55" spans="1:10" ht="30.75" thickBot="1" x14ac:dyDescent="0.3">
      <c r="A55">
        <f t="shared" si="0"/>
        <v>0</v>
      </c>
      <c r="C55" s="32" t="s">
        <v>276</v>
      </c>
      <c r="D55" s="107" cm="1">
        <f t="array" ref="D55">_xlfn.SWITCH($A55,1,"N/A",2,25%,3,50%,5,50%,6,75%,8,75%,9,1,0,0%)</f>
        <v>0</v>
      </c>
      <c r="E55" s="35"/>
      <c r="F55" s="60"/>
      <c r="G55" s="102"/>
      <c r="H55" s="104"/>
      <c r="I55" s="105"/>
      <c r="J55" s="66"/>
    </row>
    <row r="56" spans="1:10" ht="15.75" thickBot="1" x14ac:dyDescent="0.3">
      <c r="A56">
        <f t="shared" si="0"/>
        <v>0</v>
      </c>
      <c r="C56" s="27" t="s">
        <v>41</v>
      </c>
      <c r="D56" s="107" cm="1">
        <f t="array" ref="D56">_xlfn.SWITCH($A56,1,"N/A",2,25%,3,50%,5,50%,6,75%,8,75%,9,1,0,0%)</f>
        <v>0</v>
      </c>
      <c r="E56" s="35" t="s">
        <v>254</v>
      </c>
      <c r="F56" s="60" t="s">
        <v>256</v>
      </c>
      <c r="G56" s="102"/>
      <c r="H56" s="104"/>
      <c r="I56" s="105"/>
      <c r="J56" s="66"/>
    </row>
    <row r="57" spans="1:10" ht="30.75" thickBot="1" x14ac:dyDescent="0.3">
      <c r="A57">
        <f t="shared" si="0"/>
        <v>0</v>
      </c>
      <c r="C57" s="32" t="s">
        <v>277</v>
      </c>
      <c r="D57" s="107" cm="1">
        <f t="array" ref="D57">_xlfn.SWITCH($A57,1,"N/A",2,25%,3,50%,5,50%,6,75%,8,75%,9,1,0,0%)</f>
        <v>0</v>
      </c>
      <c r="E57" s="35" t="s">
        <v>254</v>
      </c>
      <c r="F57" s="60" t="s">
        <v>256</v>
      </c>
      <c r="G57" s="102"/>
      <c r="H57" s="104"/>
      <c r="I57" s="105"/>
      <c r="J57" s="66"/>
    </row>
    <row r="58" spans="1:10" ht="15.75" thickBot="1" x14ac:dyDescent="0.3">
      <c r="A58">
        <f t="shared" si="0"/>
        <v>0</v>
      </c>
      <c r="C58" s="27" t="s">
        <v>42</v>
      </c>
      <c r="D58" s="107" cm="1">
        <f t="array" ref="D58">_xlfn.SWITCH($A58,1,"N/A",2,25%,3,50%,5,50%,6,75%,8,75%,9,1,0,0%)</f>
        <v>0</v>
      </c>
      <c r="E58" s="35" t="s">
        <v>254</v>
      </c>
      <c r="F58" s="60" t="s">
        <v>256</v>
      </c>
      <c r="G58" s="102"/>
      <c r="H58" s="104"/>
      <c r="I58" s="105"/>
      <c r="J58" s="66"/>
    </row>
    <row r="59" spans="1:10" ht="15.75" thickBot="1" x14ac:dyDescent="0.3">
      <c r="A59">
        <f t="shared" si="0"/>
        <v>0</v>
      </c>
      <c r="C59" s="32" t="s">
        <v>278</v>
      </c>
      <c r="D59" s="107" cm="1">
        <f t="array" ref="D59">_xlfn.SWITCH($A59,1,"N/A",2,25%,3,50%,5,50%,6,75%,8,75%,9,1,0,0%)</f>
        <v>0</v>
      </c>
      <c r="E59" s="35"/>
      <c r="F59" s="60"/>
      <c r="G59" s="102"/>
      <c r="H59" s="104"/>
      <c r="I59" s="105"/>
      <c r="J59" s="66"/>
    </row>
    <row r="60" spans="1:10" ht="30.75" thickBot="1" x14ac:dyDescent="0.3">
      <c r="A60">
        <f t="shared" si="0"/>
        <v>0</v>
      </c>
      <c r="C60" s="32" t="s">
        <v>279</v>
      </c>
      <c r="D60" s="107" cm="1">
        <f t="array" ref="D60">_xlfn.SWITCH($A60,1,"N/A",2,25%,3,50%,5,50%,6,75%,8,75%,9,1,0,0%)</f>
        <v>0</v>
      </c>
      <c r="E60" s="35"/>
      <c r="F60" s="60"/>
      <c r="G60" s="102"/>
      <c r="H60" s="104"/>
      <c r="I60" s="105"/>
      <c r="J60" s="66"/>
    </row>
    <row r="61" spans="1:10" ht="15.75" thickBot="1" x14ac:dyDescent="0.3">
      <c r="A61">
        <f t="shared" si="0"/>
        <v>0</v>
      </c>
      <c r="C61" s="32" t="s">
        <v>280</v>
      </c>
      <c r="D61" s="107" cm="1">
        <f t="array" ref="D61">_xlfn.SWITCH($A61,1,"N/A",2,25%,3,50%,5,50%,6,75%,8,75%,9,1,0,0%)</f>
        <v>0</v>
      </c>
      <c r="E61" s="35"/>
      <c r="F61" s="60"/>
      <c r="G61" s="102"/>
      <c r="H61" s="104"/>
      <c r="I61" s="105"/>
      <c r="J61" s="66"/>
    </row>
    <row r="62" spans="1:10" ht="15.75" thickBot="1" x14ac:dyDescent="0.3">
      <c r="A62">
        <f t="shared" si="0"/>
        <v>0</v>
      </c>
      <c r="C62" s="32" t="s">
        <v>281</v>
      </c>
      <c r="D62" s="107" cm="1">
        <f t="array" ref="D62">_xlfn.SWITCH($A62,1,"N/A",2,25%,3,50%,5,50%,6,75%,8,75%,9,1,0,0%)</f>
        <v>0</v>
      </c>
      <c r="E62" s="35"/>
      <c r="F62" s="60"/>
      <c r="G62" s="102"/>
      <c r="H62" s="104"/>
      <c r="I62" s="105"/>
      <c r="J62" s="66"/>
    </row>
    <row r="63" spans="1:10" ht="30.75" thickBot="1" x14ac:dyDescent="0.3">
      <c r="A63">
        <f t="shared" si="0"/>
        <v>0</v>
      </c>
      <c r="C63" s="32" t="s">
        <v>282</v>
      </c>
      <c r="D63" s="107" cm="1">
        <f t="array" ref="D63">_xlfn.SWITCH($A63,1,"N/A",2,25%,3,50%,5,50%,6,75%,8,75%,9,1,0,0%)</f>
        <v>0</v>
      </c>
      <c r="E63" s="35"/>
      <c r="F63" s="60"/>
      <c r="G63" s="102"/>
      <c r="H63" s="104"/>
      <c r="I63" s="105"/>
      <c r="J63" s="66"/>
    </row>
    <row r="64" spans="1:10" ht="30.75" thickBot="1" x14ac:dyDescent="0.3">
      <c r="A64">
        <f t="shared" si="0"/>
        <v>0</v>
      </c>
      <c r="C64" s="32" t="s">
        <v>283</v>
      </c>
      <c r="D64" s="107" cm="1">
        <f t="array" ref="D64">_xlfn.SWITCH($A64,1,"N/A",2,25%,3,50%,5,50%,6,75%,8,75%,9,1,0,0%)</f>
        <v>0</v>
      </c>
      <c r="E64" s="35"/>
      <c r="F64" s="60"/>
      <c r="G64" s="102"/>
      <c r="H64" s="104"/>
      <c r="I64" s="105"/>
      <c r="J64" s="66"/>
    </row>
    <row r="65" spans="1:10" ht="15.75" thickBot="1" x14ac:dyDescent="0.3">
      <c r="A65">
        <f t="shared" si="0"/>
        <v>0</v>
      </c>
      <c r="C65" s="32" t="s">
        <v>284</v>
      </c>
      <c r="D65" s="107" cm="1">
        <f t="array" ref="D65">_xlfn.SWITCH($A65,1,"N/A",2,25%,3,50%,5,50%,6,75%,8,75%,9,1,0,0%)</f>
        <v>0</v>
      </c>
      <c r="E65" s="35"/>
      <c r="F65" s="60"/>
      <c r="G65" s="102"/>
      <c r="H65" s="104"/>
      <c r="I65" s="105"/>
      <c r="J65" s="66"/>
    </row>
    <row r="66" spans="1:10" ht="15.75" thickBot="1" x14ac:dyDescent="0.3">
      <c r="A66">
        <f t="shared" ref="A66:A129" si="1">COUNTIF($G66:$I66,"FAIT")*3+COUNTIF($G66:$I66,"N/A")+COUNTIF($G66:$I66,"EN COURS")*2</f>
        <v>0</v>
      </c>
      <c r="C66" s="27" t="s">
        <v>43</v>
      </c>
      <c r="D66" s="107" cm="1">
        <f t="array" ref="D66">_xlfn.SWITCH($A66,1,"N/A",2,25%,3,50%,5,50%,6,75%,8,75%,9,1,0,0%)</f>
        <v>0</v>
      </c>
      <c r="E66" s="35" t="s">
        <v>254</v>
      </c>
      <c r="F66" s="60" t="s">
        <v>256</v>
      </c>
      <c r="G66" s="102"/>
      <c r="H66" s="104"/>
      <c r="I66" s="105"/>
      <c r="J66" s="66"/>
    </row>
    <row r="67" spans="1:10" ht="15.75" thickBot="1" x14ac:dyDescent="0.3">
      <c r="A67">
        <f t="shared" si="1"/>
        <v>0</v>
      </c>
      <c r="C67" s="27" t="s">
        <v>44</v>
      </c>
      <c r="D67" s="107" cm="1">
        <f t="array" ref="D67">_xlfn.SWITCH($A67,1,"N/A",2,25%,3,50%,5,50%,6,75%,8,75%,9,1,0,0%)</f>
        <v>0</v>
      </c>
      <c r="E67" s="35" t="s">
        <v>254</v>
      </c>
      <c r="F67" s="60" t="s">
        <v>256</v>
      </c>
      <c r="G67" s="102"/>
      <c r="H67" s="104"/>
      <c r="I67" s="105"/>
      <c r="J67" s="66"/>
    </row>
    <row r="68" spans="1:10" ht="15.75" thickBot="1" x14ac:dyDescent="0.3">
      <c r="A68">
        <f t="shared" si="1"/>
        <v>0</v>
      </c>
      <c r="C68" s="32" t="s">
        <v>285</v>
      </c>
      <c r="D68" s="107" cm="1">
        <f t="array" ref="D68">_xlfn.SWITCH($A68,1,"N/A",2,25%,3,50%,5,50%,6,75%,8,75%,9,1,0,0%)</f>
        <v>0</v>
      </c>
      <c r="E68" s="35"/>
      <c r="F68" s="60"/>
      <c r="G68" s="102"/>
      <c r="H68" s="104"/>
      <c r="I68" s="105"/>
      <c r="J68" s="66"/>
    </row>
    <row r="69" spans="1:10" ht="30.75" thickBot="1" x14ac:dyDescent="0.3">
      <c r="A69">
        <f t="shared" si="1"/>
        <v>0</v>
      </c>
      <c r="C69" s="32" t="s">
        <v>288</v>
      </c>
      <c r="D69" s="107" cm="1">
        <f t="array" ref="D69">_xlfn.SWITCH($A69,1,"N/A",2,25%,3,50%,5,50%,6,75%,8,75%,9,1,0,0%)</f>
        <v>0</v>
      </c>
      <c r="E69" s="35"/>
      <c r="F69" s="60"/>
      <c r="G69" s="102"/>
      <c r="H69" s="104"/>
      <c r="I69" s="105"/>
      <c r="J69" s="66"/>
    </row>
    <row r="70" spans="1:10" ht="30.75" thickBot="1" x14ac:dyDescent="0.3">
      <c r="A70">
        <f t="shared" si="1"/>
        <v>0</v>
      </c>
      <c r="C70" s="32" t="s">
        <v>289</v>
      </c>
      <c r="D70" s="107" cm="1">
        <f t="array" ref="D70">_xlfn.SWITCH($A70,1,"N/A",2,25%,3,50%,5,50%,6,75%,8,75%,9,1,0,0%)</f>
        <v>0</v>
      </c>
      <c r="E70" s="35" t="s">
        <v>254</v>
      </c>
      <c r="F70" s="60" t="s">
        <v>256</v>
      </c>
      <c r="G70" s="102"/>
      <c r="H70" s="104"/>
      <c r="I70" s="105"/>
      <c r="J70" s="66"/>
    </row>
    <row r="71" spans="1:10" ht="15.75" thickBot="1" x14ac:dyDescent="0.3">
      <c r="A71">
        <f t="shared" si="1"/>
        <v>0</v>
      </c>
      <c r="C71" s="27" t="s">
        <v>45</v>
      </c>
      <c r="D71" s="107" cm="1">
        <f t="array" ref="D71">_xlfn.SWITCH($A71,1,"N/A",2,25%,3,50%,5,50%,6,75%,8,75%,9,1,0,0%)</f>
        <v>0</v>
      </c>
      <c r="E71" s="35" t="s">
        <v>254</v>
      </c>
      <c r="F71" s="60" t="s">
        <v>256</v>
      </c>
      <c r="G71" s="102"/>
      <c r="H71" s="104"/>
      <c r="I71" s="105"/>
      <c r="J71" s="66"/>
    </row>
    <row r="72" spans="1:10" ht="15.75" thickBot="1" x14ac:dyDescent="0.3">
      <c r="A72">
        <f t="shared" si="1"/>
        <v>0</v>
      </c>
      <c r="C72" s="27" t="s">
        <v>46</v>
      </c>
      <c r="D72" s="107" cm="1">
        <f t="array" ref="D72">_xlfn.SWITCH($A72,1,"N/A",2,25%,3,50%,5,50%,6,75%,8,75%,9,1,0,0%)</f>
        <v>0</v>
      </c>
      <c r="E72" s="35" t="s">
        <v>254</v>
      </c>
      <c r="F72" s="60" t="s">
        <v>256</v>
      </c>
      <c r="G72" s="102"/>
      <c r="H72" s="104"/>
      <c r="I72" s="105"/>
      <c r="J72" s="66"/>
    </row>
    <row r="73" spans="1:10" ht="30.75" thickBot="1" x14ac:dyDescent="0.3">
      <c r="A73">
        <f t="shared" si="1"/>
        <v>0</v>
      </c>
      <c r="C73" s="27" t="s">
        <v>47</v>
      </c>
      <c r="D73" s="107" cm="1">
        <f t="array" ref="D73">_xlfn.SWITCH($A73,1,"N/A",2,25%,3,50%,5,50%,6,75%,8,75%,9,1,0,0%)</f>
        <v>0</v>
      </c>
      <c r="E73" s="35"/>
      <c r="F73" s="60"/>
      <c r="G73" s="102"/>
      <c r="H73" s="104"/>
      <c r="I73" s="105"/>
      <c r="J73" s="66"/>
    </row>
    <row r="74" spans="1:10" ht="30.75" thickBot="1" x14ac:dyDescent="0.3">
      <c r="A74">
        <f t="shared" si="1"/>
        <v>1</v>
      </c>
      <c r="C74" s="31" t="s">
        <v>48</v>
      </c>
      <c r="D74" s="107" t="str" cm="1">
        <f t="array" ref="D74">_xlfn.SWITCH($A74,1,"N/A",2,25%,3,50%,5,50%,6,75%,8,75%,9,1,0,0%)</f>
        <v>N/A</v>
      </c>
      <c r="E74" s="44"/>
      <c r="F74" s="46"/>
      <c r="G74" s="76" t="s">
        <v>30</v>
      </c>
      <c r="H74" s="36"/>
      <c r="I74" s="60"/>
      <c r="J74" s="67"/>
    </row>
    <row r="75" spans="1:10" ht="15.75" thickBot="1" x14ac:dyDescent="0.3">
      <c r="A75">
        <f t="shared" si="1"/>
        <v>0</v>
      </c>
      <c r="C75" s="27" t="s">
        <v>49</v>
      </c>
      <c r="D75" s="107" cm="1">
        <f t="array" ref="D75">_xlfn.SWITCH($A75,1,"N/A",2,25%,3,50%,5,50%,6,75%,8,75%,9,1,0,0%)</f>
        <v>0</v>
      </c>
      <c r="E75" s="35" t="s">
        <v>235</v>
      </c>
      <c r="F75" s="60" t="s">
        <v>235</v>
      </c>
      <c r="G75" s="76"/>
      <c r="H75" s="36"/>
      <c r="I75" s="60"/>
      <c r="J75" s="66"/>
    </row>
    <row r="76" spans="1:10" ht="30.75" thickBot="1" x14ac:dyDescent="0.3">
      <c r="A76">
        <f t="shared" si="1"/>
        <v>0</v>
      </c>
      <c r="C76" s="27" t="s">
        <v>50</v>
      </c>
      <c r="D76" s="107" cm="1">
        <f t="array" ref="D76">_xlfn.SWITCH($A76,1,"N/A",2,25%,3,50%,5,50%,6,75%,8,75%,9,1,0,0%)</f>
        <v>0</v>
      </c>
      <c r="E76" s="35" t="s">
        <v>235</v>
      </c>
      <c r="F76" s="60" t="s">
        <v>235</v>
      </c>
      <c r="G76" s="76"/>
      <c r="H76" s="47"/>
      <c r="I76" s="77"/>
      <c r="J76" s="66"/>
    </row>
    <row r="77" spans="1:10" ht="30.75" thickBot="1" x14ac:dyDescent="0.3">
      <c r="A77">
        <f t="shared" si="1"/>
        <v>0</v>
      </c>
      <c r="C77" s="32" t="s">
        <v>290</v>
      </c>
      <c r="D77" s="107" cm="1">
        <f t="array" ref="D77">_xlfn.SWITCH($A77,1,"N/A",2,25%,3,50%,5,50%,6,75%,8,75%,9,1,0,0%)</f>
        <v>0</v>
      </c>
      <c r="E77" s="35" t="s">
        <v>235</v>
      </c>
      <c r="F77" s="60" t="s">
        <v>235</v>
      </c>
      <c r="G77" s="76"/>
      <c r="H77" s="47"/>
      <c r="I77" s="77"/>
      <c r="J77" s="66"/>
    </row>
    <row r="78" spans="1:10" ht="45.75" thickBot="1" x14ac:dyDescent="0.3">
      <c r="A78">
        <f t="shared" si="1"/>
        <v>1</v>
      </c>
      <c r="C78" s="31" t="s">
        <v>51</v>
      </c>
      <c r="D78" s="107" t="str" cm="1">
        <f t="array" ref="D78">_xlfn.SWITCH($A78,1,"N/A",2,25%,3,50%,5,50%,6,75%,8,75%,9,1,0,0%)</f>
        <v>N/A</v>
      </c>
      <c r="E78" s="44"/>
      <c r="F78" s="46"/>
      <c r="G78" s="76" t="s">
        <v>30</v>
      </c>
      <c r="H78" s="47"/>
      <c r="I78" s="77"/>
      <c r="J78" s="67"/>
    </row>
    <row r="79" spans="1:10" ht="30.75" thickBot="1" x14ac:dyDescent="0.3">
      <c r="A79">
        <f t="shared" si="1"/>
        <v>0</v>
      </c>
      <c r="C79" s="31" t="s">
        <v>52</v>
      </c>
      <c r="D79" s="107" cm="1">
        <f t="array" ref="D79">_xlfn.SWITCH($A79,1,"N/A",2,25%,3,50%,5,50%,6,75%,8,75%,9,1,0,0%)</f>
        <v>0</v>
      </c>
      <c r="E79" s="35" t="s">
        <v>209</v>
      </c>
      <c r="F79" s="60" t="s">
        <v>209</v>
      </c>
      <c r="G79" s="76"/>
      <c r="H79" s="47"/>
      <c r="I79" s="77"/>
      <c r="J79" s="66"/>
    </row>
    <row r="80" spans="1:10" ht="30.75" thickBot="1" x14ac:dyDescent="0.3">
      <c r="A80">
        <f t="shared" si="1"/>
        <v>0</v>
      </c>
      <c r="C80" s="32" t="s">
        <v>291</v>
      </c>
      <c r="D80" s="107" cm="1">
        <f t="array" ref="D80">_xlfn.SWITCH($A80,1,"N/A",2,25%,3,50%,5,50%,6,75%,8,75%,9,1,0,0%)</f>
        <v>0</v>
      </c>
      <c r="E80" s="35" t="s">
        <v>235</v>
      </c>
      <c r="F80" s="60" t="s">
        <v>235</v>
      </c>
      <c r="G80" s="76"/>
      <c r="H80" s="47"/>
      <c r="I80" s="77"/>
      <c r="J80" s="66"/>
    </row>
    <row r="81" spans="1:10" ht="30.75" thickBot="1" x14ac:dyDescent="0.3">
      <c r="A81">
        <f t="shared" si="1"/>
        <v>0</v>
      </c>
      <c r="C81" s="31" t="s">
        <v>53</v>
      </c>
      <c r="D81" s="107" cm="1">
        <f t="array" ref="D81">_xlfn.SWITCH($A81,1,"N/A",2,25%,3,50%,5,50%,6,75%,8,75%,9,1,0,0%)</f>
        <v>0</v>
      </c>
      <c r="E81" s="35" t="s">
        <v>209</v>
      </c>
      <c r="F81" s="60" t="s">
        <v>238</v>
      </c>
      <c r="G81" s="76"/>
      <c r="H81" s="47"/>
      <c r="I81" s="77"/>
      <c r="J81" s="66"/>
    </row>
    <row r="82" spans="1:10" ht="15.75" thickBot="1" x14ac:dyDescent="0.3">
      <c r="A82">
        <f t="shared" si="1"/>
        <v>0</v>
      </c>
      <c r="C82" s="32" t="s">
        <v>292</v>
      </c>
      <c r="D82" s="107" cm="1">
        <f t="array" ref="D82">_xlfn.SWITCH($A82,1,"N/A",2,25%,3,50%,5,50%,6,75%,8,75%,9,1,0,0%)</f>
        <v>0</v>
      </c>
      <c r="E82" s="35" t="s">
        <v>209</v>
      </c>
      <c r="F82" s="60" t="s">
        <v>238</v>
      </c>
      <c r="G82" s="76"/>
      <c r="H82" s="47"/>
      <c r="I82" s="77"/>
      <c r="J82" s="66"/>
    </row>
    <row r="83" spans="1:10" ht="30.75" thickBot="1" x14ac:dyDescent="0.3">
      <c r="A83">
        <f t="shared" si="1"/>
        <v>0</v>
      </c>
      <c r="C83" s="31" t="s">
        <v>54</v>
      </c>
      <c r="D83" s="107" cm="1">
        <f t="array" ref="D83">_xlfn.SWITCH($A83,1,"N/A",2,25%,3,50%,5,50%,6,75%,8,75%,9,1,0,0%)</f>
        <v>0</v>
      </c>
      <c r="E83" s="35" t="s">
        <v>209</v>
      </c>
      <c r="F83" s="60" t="s">
        <v>238</v>
      </c>
      <c r="G83" s="76"/>
      <c r="H83" s="47"/>
      <c r="I83" s="77"/>
      <c r="J83" s="66"/>
    </row>
    <row r="84" spans="1:10" ht="30.75" thickBot="1" x14ac:dyDescent="0.3">
      <c r="A84">
        <f t="shared" si="1"/>
        <v>1</v>
      </c>
      <c r="C84" s="31" t="s">
        <v>55</v>
      </c>
      <c r="D84" s="107" t="str" cm="1">
        <f t="array" ref="D84">_xlfn.SWITCH($A84,1,"N/A",2,25%,3,50%,5,50%,6,75%,8,75%,9,1,0,0%)</f>
        <v>N/A</v>
      </c>
      <c r="E84" s="44"/>
      <c r="F84" s="46"/>
      <c r="G84" s="76" t="s">
        <v>30</v>
      </c>
      <c r="H84" s="47"/>
      <c r="I84" s="77"/>
      <c r="J84" s="67"/>
    </row>
    <row r="85" spans="1:10" ht="15.75" thickBot="1" x14ac:dyDescent="0.3">
      <c r="A85">
        <f t="shared" si="1"/>
        <v>0</v>
      </c>
      <c r="C85" s="31" t="s">
        <v>56</v>
      </c>
      <c r="D85" s="107" cm="1">
        <f t="array" ref="D85">_xlfn.SWITCH($A85,1,"N/A",2,25%,3,50%,5,50%,6,75%,8,75%,9,1,0,0%)</f>
        <v>0</v>
      </c>
      <c r="E85" s="35" t="s">
        <v>209</v>
      </c>
      <c r="F85" s="60" t="s">
        <v>210</v>
      </c>
      <c r="G85" s="76"/>
      <c r="H85" s="47"/>
      <c r="I85" s="77"/>
      <c r="J85" s="66"/>
    </row>
    <row r="86" spans="1:10" ht="15.75" thickBot="1" x14ac:dyDescent="0.3">
      <c r="A86">
        <f t="shared" si="1"/>
        <v>1</v>
      </c>
      <c r="C86" s="31" t="s">
        <v>57</v>
      </c>
      <c r="D86" s="107" t="str" cm="1">
        <f t="array" ref="D86">_xlfn.SWITCH($A86,1,"N/A",2,25%,3,50%,5,50%,6,75%,8,75%,9,1,0,0%)</f>
        <v>N/A</v>
      </c>
      <c r="E86" s="44"/>
      <c r="F86" s="46"/>
      <c r="G86" s="76" t="s">
        <v>30</v>
      </c>
      <c r="H86" s="47"/>
      <c r="I86" s="77"/>
      <c r="J86" s="67"/>
    </row>
    <row r="87" spans="1:10" ht="15.75" thickBot="1" x14ac:dyDescent="0.3">
      <c r="A87">
        <f t="shared" si="1"/>
        <v>0</v>
      </c>
      <c r="C87" s="27" t="s">
        <v>58</v>
      </c>
      <c r="D87" s="107" cm="1">
        <f t="array" ref="D87">_xlfn.SWITCH($A87,1,"N/A",2,25%,3,50%,5,50%,6,75%,8,75%,9,1,0,0%)</f>
        <v>0</v>
      </c>
      <c r="E87" s="35" t="s">
        <v>209</v>
      </c>
      <c r="F87" s="60" t="s">
        <v>210</v>
      </c>
      <c r="G87" s="76"/>
      <c r="H87" s="47"/>
      <c r="I87" s="77"/>
      <c r="J87" s="66"/>
    </row>
    <row r="88" spans="1:10" ht="30.75" thickBot="1" x14ac:dyDescent="0.3">
      <c r="A88">
        <f t="shared" si="1"/>
        <v>0</v>
      </c>
      <c r="C88" s="32" t="s">
        <v>293</v>
      </c>
      <c r="D88" s="107" cm="1">
        <f t="array" ref="D88">_xlfn.SWITCH($A88,1,"N/A",2,25%,3,50%,5,50%,6,75%,8,75%,9,1,0,0%)</f>
        <v>0</v>
      </c>
      <c r="E88" s="35" t="s">
        <v>209</v>
      </c>
      <c r="F88" s="60" t="s">
        <v>210</v>
      </c>
      <c r="G88" s="76"/>
      <c r="H88" s="47"/>
      <c r="I88" s="77"/>
      <c r="J88" s="66"/>
    </row>
    <row r="89" spans="1:10" ht="30.75" thickBot="1" x14ac:dyDescent="0.3">
      <c r="A89">
        <f t="shared" si="1"/>
        <v>0</v>
      </c>
      <c r="C89" s="27" t="s">
        <v>59</v>
      </c>
      <c r="D89" s="107" cm="1">
        <f t="array" ref="D89">_xlfn.SWITCH($A89,1,"N/A",2,25%,3,50%,5,50%,6,75%,8,75%,9,1,0,0%)</f>
        <v>0</v>
      </c>
      <c r="E89" s="35" t="s">
        <v>209</v>
      </c>
      <c r="F89" s="60" t="s">
        <v>210</v>
      </c>
      <c r="G89" s="76"/>
      <c r="H89" s="47"/>
      <c r="I89" s="77"/>
      <c r="J89" s="66"/>
    </row>
    <row r="90" spans="1:10" ht="15.75" thickBot="1" x14ac:dyDescent="0.3">
      <c r="A90">
        <f t="shared" si="1"/>
        <v>0</v>
      </c>
      <c r="C90" s="32" t="s">
        <v>294</v>
      </c>
      <c r="D90" s="107" cm="1">
        <f t="array" ref="D90">_xlfn.SWITCH($A90,1,"N/A",2,25%,3,50%,5,50%,6,75%,8,75%,9,1,0,0%)</f>
        <v>0</v>
      </c>
      <c r="E90" s="35" t="s">
        <v>210</v>
      </c>
      <c r="F90" s="60" t="s">
        <v>209</v>
      </c>
      <c r="G90" s="35"/>
      <c r="H90" s="36"/>
      <c r="I90" s="60"/>
      <c r="J90" s="66"/>
    </row>
    <row r="91" spans="1:10" ht="15.75" thickBot="1" x14ac:dyDescent="0.3">
      <c r="A91">
        <f t="shared" si="1"/>
        <v>0</v>
      </c>
      <c r="C91" s="27" t="s">
        <v>60</v>
      </c>
      <c r="D91" s="107" cm="1">
        <f t="array" ref="D91">_xlfn.SWITCH($A91,1,"N/A",2,25%,3,50%,5,50%,6,75%,8,75%,9,1,0,0%)</f>
        <v>0</v>
      </c>
      <c r="E91" s="35" t="s">
        <v>209</v>
      </c>
      <c r="F91" s="60" t="s">
        <v>210</v>
      </c>
      <c r="G91" s="76"/>
      <c r="H91" s="36"/>
      <c r="I91" s="60"/>
      <c r="J91" s="66"/>
    </row>
    <row r="92" spans="1:10" ht="15.75" thickBot="1" x14ac:dyDescent="0.3">
      <c r="A92">
        <f t="shared" si="1"/>
        <v>0</v>
      </c>
      <c r="C92" s="32" t="s">
        <v>295</v>
      </c>
      <c r="D92" s="107" cm="1">
        <f t="array" ref="D92">_xlfn.SWITCH($A92,1,"N/A",2,25%,3,50%,5,50%,6,75%,8,75%,9,1,0,0%)</f>
        <v>0</v>
      </c>
      <c r="E92" s="35" t="s">
        <v>210</v>
      </c>
      <c r="F92" s="60" t="s">
        <v>209</v>
      </c>
      <c r="G92" s="35"/>
      <c r="H92" s="36"/>
      <c r="I92" s="60"/>
      <c r="J92" s="66"/>
    </row>
    <row r="93" spans="1:10" ht="15.75" thickBot="1" x14ac:dyDescent="0.3">
      <c r="A93">
        <f t="shared" si="1"/>
        <v>0</v>
      </c>
      <c r="C93" s="27" t="s">
        <v>61</v>
      </c>
      <c r="D93" s="107" cm="1">
        <f t="array" ref="D93">_xlfn.SWITCH($A93,1,"N/A",2,25%,3,50%,5,50%,6,75%,8,75%,9,1,0,0%)</f>
        <v>0</v>
      </c>
      <c r="E93" s="35" t="s">
        <v>209</v>
      </c>
      <c r="F93" s="60" t="s">
        <v>210</v>
      </c>
      <c r="G93" s="76"/>
      <c r="H93" s="36"/>
      <c r="I93" s="60"/>
      <c r="J93" s="66"/>
    </row>
    <row r="94" spans="1:10" ht="15.75" thickBot="1" x14ac:dyDescent="0.3">
      <c r="A94">
        <f t="shared" si="1"/>
        <v>0</v>
      </c>
      <c r="C94" s="32" t="s">
        <v>296</v>
      </c>
      <c r="D94" s="107" cm="1">
        <f t="array" ref="D94">_xlfn.SWITCH($A94,1,"N/A",2,25%,3,50%,5,50%,6,75%,8,75%,9,1,0,0%)</f>
        <v>0</v>
      </c>
      <c r="E94" s="35" t="s">
        <v>210</v>
      </c>
      <c r="F94" s="60" t="s">
        <v>209</v>
      </c>
      <c r="G94" s="35"/>
      <c r="H94" s="36"/>
      <c r="I94" s="60"/>
      <c r="J94" s="66"/>
    </row>
    <row r="95" spans="1:10" ht="15.75" thickBot="1" x14ac:dyDescent="0.3">
      <c r="A95">
        <f t="shared" si="1"/>
        <v>1</v>
      </c>
      <c r="C95" s="31" t="s">
        <v>62</v>
      </c>
      <c r="D95" s="107" t="str" cm="1">
        <f t="array" ref="D95">_xlfn.SWITCH($A95,1,"N/A",2,25%,3,50%,5,50%,6,75%,8,75%,9,1,0,0%)</f>
        <v>N/A</v>
      </c>
      <c r="E95" s="44"/>
      <c r="F95" s="46"/>
      <c r="G95" s="44" t="s">
        <v>30</v>
      </c>
      <c r="H95" s="45"/>
      <c r="I95" s="46"/>
      <c r="J95" s="67"/>
    </row>
    <row r="96" spans="1:10" ht="15.75" thickBot="1" x14ac:dyDescent="0.3">
      <c r="A96">
        <f t="shared" si="1"/>
        <v>1</v>
      </c>
      <c r="C96" s="31" t="s">
        <v>63</v>
      </c>
      <c r="D96" s="107" t="str" cm="1">
        <f t="array" ref="D96">_xlfn.SWITCH($A96,1,"N/A",2,25%,3,50%,5,50%,6,75%,8,75%,9,1,0,0%)</f>
        <v>N/A</v>
      </c>
      <c r="E96" s="44"/>
      <c r="F96" s="46"/>
      <c r="G96" s="44" t="s">
        <v>30</v>
      </c>
      <c r="H96" s="45"/>
      <c r="I96" s="46"/>
      <c r="J96" s="67"/>
    </row>
    <row r="97" spans="1:10" ht="15.75" thickBot="1" x14ac:dyDescent="0.3">
      <c r="A97">
        <f t="shared" si="1"/>
        <v>0</v>
      </c>
      <c r="C97" s="32" t="s">
        <v>297</v>
      </c>
      <c r="D97" s="107" cm="1">
        <f t="array" ref="D97">_xlfn.SWITCH($A97,1,"N/A",2,25%,3,50%,5,50%,6,75%,8,75%,9,1,0,0%)</f>
        <v>0</v>
      </c>
      <c r="E97" s="35" t="s">
        <v>211</v>
      </c>
      <c r="F97" s="60" t="s">
        <v>209</v>
      </c>
      <c r="G97" s="35"/>
      <c r="H97" s="36"/>
      <c r="I97" s="60"/>
      <c r="J97" s="66"/>
    </row>
    <row r="98" spans="1:10" ht="15.75" thickBot="1" x14ac:dyDescent="0.3">
      <c r="A98">
        <f t="shared" si="1"/>
        <v>0</v>
      </c>
      <c r="C98" s="32" t="s">
        <v>298</v>
      </c>
      <c r="D98" s="107" cm="1">
        <f t="array" ref="D98">_xlfn.SWITCH($A98,1,"N/A",2,25%,3,50%,5,50%,6,75%,8,75%,9,1,0,0%)</f>
        <v>0</v>
      </c>
      <c r="E98" s="35"/>
      <c r="F98" s="60"/>
      <c r="G98" s="35"/>
      <c r="H98" s="36"/>
      <c r="I98" s="60"/>
      <c r="J98" s="66"/>
    </row>
    <row r="99" spans="1:10" ht="15.75" thickBot="1" x14ac:dyDescent="0.3">
      <c r="A99">
        <f t="shared" si="1"/>
        <v>0</v>
      </c>
      <c r="C99" s="32" t="s">
        <v>299</v>
      </c>
      <c r="D99" s="107" cm="1">
        <f t="array" ref="D99">_xlfn.SWITCH($A99,1,"N/A",2,25%,3,50%,5,50%,6,75%,8,75%,9,1,0,0%)</f>
        <v>0</v>
      </c>
      <c r="E99" s="35"/>
      <c r="F99" s="60"/>
      <c r="G99" s="35"/>
      <c r="H99" s="36"/>
      <c r="I99" s="60"/>
      <c r="J99" s="66"/>
    </row>
    <row r="100" spans="1:10" ht="15.75" thickBot="1" x14ac:dyDescent="0.3">
      <c r="A100">
        <f t="shared" si="1"/>
        <v>0</v>
      </c>
      <c r="C100" s="27" t="s">
        <v>64</v>
      </c>
      <c r="D100" s="107" cm="1">
        <f t="array" ref="D100">_xlfn.SWITCH($A100,1,"N/A",2,25%,3,50%,5,50%,6,75%,8,75%,9,1,0,0%)</f>
        <v>0</v>
      </c>
      <c r="E100" s="35" t="s">
        <v>211</v>
      </c>
      <c r="F100" s="60" t="s">
        <v>209</v>
      </c>
      <c r="G100" s="35"/>
      <c r="H100" s="36"/>
      <c r="I100" s="60"/>
      <c r="J100" s="66"/>
    </row>
    <row r="101" spans="1:10" ht="15.75" thickBot="1" x14ac:dyDescent="0.3">
      <c r="A101">
        <f t="shared" si="1"/>
        <v>0</v>
      </c>
      <c r="C101" s="27" t="s">
        <v>65</v>
      </c>
      <c r="D101" s="107" cm="1">
        <f t="array" ref="D101">_xlfn.SWITCH($A101,1,"N/A",2,25%,3,50%,5,50%,6,75%,8,75%,9,1,0,0%)</f>
        <v>0</v>
      </c>
      <c r="E101" s="35" t="s">
        <v>211</v>
      </c>
      <c r="F101" s="60" t="s">
        <v>209</v>
      </c>
      <c r="G101" s="35"/>
      <c r="H101" s="36"/>
      <c r="I101" s="60"/>
      <c r="J101" s="66"/>
    </row>
    <row r="102" spans="1:10" ht="15.75" thickBot="1" x14ac:dyDescent="0.3">
      <c r="A102">
        <f t="shared" si="1"/>
        <v>0</v>
      </c>
      <c r="C102" s="27" t="s">
        <v>66</v>
      </c>
      <c r="D102" s="107" cm="1">
        <f t="array" ref="D102">_xlfn.SWITCH($A102,1,"N/A",2,25%,3,50%,5,50%,6,75%,8,75%,9,1,0,0%)</f>
        <v>0</v>
      </c>
      <c r="E102" s="35" t="s">
        <v>211</v>
      </c>
      <c r="F102" s="60" t="s">
        <v>209</v>
      </c>
      <c r="G102" s="35"/>
      <c r="H102" s="36"/>
      <c r="I102" s="60"/>
      <c r="J102" s="66"/>
    </row>
    <row r="103" spans="1:10" ht="30.75" thickBot="1" x14ac:dyDescent="0.3">
      <c r="A103">
        <f t="shared" si="1"/>
        <v>0</v>
      </c>
      <c r="C103" s="27" t="s">
        <v>67</v>
      </c>
      <c r="D103" s="107" cm="1">
        <f t="array" ref="D103">_xlfn.SWITCH($A103,1,"N/A",2,25%,3,50%,5,50%,6,75%,8,75%,9,1,0,0%)</f>
        <v>0</v>
      </c>
      <c r="E103" s="35" t="s">
        <v>211</v>
      </c>
      <c r="F103" s="60" t="s">
        <v>209</v>
      </c>
      <c r="G103" s="35"/>
      <c r="H103" s="36"/>
      <c r="I103" s="60"/>
      <c r="J103" s="66"/>
    </row>
    <row r="104" spans="1:10" ht="15.75" thickBot="1" x14ac:dyDescent="0.3">
      <c r="A104">
        <f t="shared" si="1"/>
        <v>0</v>
      </c>
      <c r="C104" s="27" t="s">
        <v>68</v>
      </c>
      <c r="D104" s="107" cm="1">
        <f t="array" ref="D104">_xlfn.SWITCH($A104,1,"N/A",2,25%,3,50%,5,50%,6,75%,8,75%,9,1,0,0%)</f>
        <v>0</v>
      </c>
      <c r="E104" s="35" t="s">
        <v>211</v>
      </c>
      <c r="F104" s="60" t="s">
        <v>209</v>
      </c>
      <c r="G104" s="35"/>
      <c r="H104" s="36"/>
      <c r="I104" s="60"/>
      <c r="J104" s="66"/>
    </row>
    <row r="105" spans="1:10" ht="30.75" thickBot="1" x14ac:dyDescent="0.3">
      <c r="A105">
        <f t="shared" si="1"/>
        <v>1</v>
      </c>
      <c r="C105" s="31" t="s">
        <v>69</v>
      </c>
      <c r="D105" s="107" t="str" cm="1">
        <f t="array" ref="D105">_xlfn.SWITCH($A105,1,"N/A",2,25%,3,50%,5,50%,6,75%,8,75%,9,1,0,0%)</f>
        <v>N/A</v>
      </c>
      <c r="E105" s="44"/>
      <c r="F105" s="46"/>
      <c r="G105" s="44" t="s">
        <v>30</v>
      </c>
      <c r="H105" s="45"/>
      <c r="I105" s="46"/>
      <c r="J105" s="67"/>
    </row>
    <row r="106" spans="1:10" ht="30.75" thickBot="1" x14ac:dyDescent="0.3">
      <c r="A106">
        <f t="shared" si="1"/>
        <v>0</v>
      </c>
      <c r="C106" s="27" t="s">
        <v>70</v>
      </c>
      <c r="D106" s="107" cm="1">
        <f t="array" ref="D106">_xlfn.SWITCH($A106,1,"N/A",2,25%,3,50%,5,50%,6,75%,8,75%,9,1,0,0%)</f>
        <v>0</v>
      </c>
      <c r="E106" s="35" t="s">
        <v>211</v>
      </c>
      <c r="F106" s="60" t="s">
        <v>209</v>
      </c>
      <c r="G106" s="44"/>
      <c r="H106" s="36"/>
      <c r="I106" s="60"/>
      <c r="J106" s="66"/>
    </row>
    <row r="107" spans="1:10" ht="15.75" thickBot="1" x14ac:dyDescent="0.3">
      <c r="A107">
        <f t="shared" si="1"/>
        <v>0</v>
      </c>
      <c r="C107" s="32" t="s">
        <v>7</v>
      </c>
      <c r="D107" s="107" cm="1">
        <f t="array" ref="D107">_xlfn.SWITCH($A107,1,"N/A",2,25%,3,50%,5,50%,6,75%,8,75%,9,1,0,0%)</f>
        <v>0</v>
      </c>
      <c r="E107" s="35" t="s">
        <v>211</v>
      </c>
      <c r="F107" s="60" t="s">
        <v>209</v>
      </c>
      <c r="G107" s="44"/>
      <c r="H107" s="36"/>
      <c r="I107" s="60"/>
      <c r="J107" s="66"/>
    </row>
    <row r="108" spans="1:10" ht="15.75" thickBot="1" x14ac:dyDescent="0.3">
      <c r="A108">
        <f t="shared" si="1"/>
        <v>0</v>
      </c>
      <c r="C108" s="27" t="s">
        <v>71</v>
      </c>
      <c r="D108" s="107" cm="1">
        <f t="array" ref="D108">_xlfn.SWITCH($A108,1,"N/A",2,25%,3,50%,5,50%,6,75%,8,75%,9,1,0,0%)</f>
        <v>0</v>
      </c>
      <c r="E108" s="35" t="s">
        <v>259</v>
      </c>
      <c r="F108" s="60" t="s">
        <v>209</v>
      </c>
      <c r="G108" s="44"/>
      <c r="H108" s="36"/>
      <c r="I108" s="60"/>
      <c r="J108" s="66"/>
    </row>
    <row r="109" spans="1:10" ht="15.75" thickBot="1" x14ac:dyDescent="0.3">
      <c r="A109">
        <f t="shared" si="1"/>
        <v>0</v>
      </c>
      <c r="C109" s="32" t="s">
        <v>7</v>
      </c>
      <c r="D109" s="107" cm="1">
        <f t="array" ref="D109">_xlfn.SWITCH($A109,1,"N/A",2,25%,3,50%,5,50%,6,75%,8,75%,9,1,0,0%)</f>
        <v>0</v>
      </c>
      <c r="E109" s="35" t="s">
        <v>211</v>
      </c>
      <c r="F109" s="60" t="s">
        <v>209</v>
      </c>
      <c r="G109" s="44"/>
      <c r="H109" s="36"/>
      <c r="I109" s="60"/>
      <c r="J109" s="66"/>
    </row>
    <row r="110" spans="1:10" ht="15.75" thickBot="1" x14ac:dyDescent="0.3">
      <c r="A110">
        <f t="shared" si="1"/>
        <v>1</v>
      </c>
      <c r="C110" s="31" t="s">
        <v>72</v>
      </c>
      <c r="D110" s="107" t="str" cm="1">
        <f t="array" ref="D110">_xlfn.SWITCH($A110,1,"N/A",2,25%,3,50%,5,50%,6,75%,8,75%,9,1,0,0%)</f>
        <v>N/A</v>
      </c>
      <c r="E110" s="51"/>
      <c r="F110" s="53"/>
      <c r="G110" s="44" t="s">
        <v>30</v>
      </c>
      <c r="H110" s="52"/>
      <c r="I110" s="53"/>
      <c r="J110" s="70"/>
    </row>
    <row r="111" spans="1:10" ht="15.75" thickBot="1" x14ac:dyDescent="0.3">
      <c r="A111">
        <f t="shared" si="1"/>
        <v>0</v>
      </c>
      <c r="C111" s="27" t="s">
        <v>73</v>
      </c>
      <c r="D111" s="107" cm="1">
        <f t="array" ref="D111">_xlfn.SWITCH($A111,1,"N/A",2,25%,3,50%,5,50%,6,75%,8,75%,9,1,0,0%)</f>
        <v>0</v>
      </c>
      <c r="E111" s="35" t="s">
        <v>215</v>
      </c>
      <c r="F111" s="60" t="s">
        <v>209</v>
      </c>
      <c r="G111" s="44"/>
      <c r="H111" s="36"/>
      <c r="I111" s="60"/>
      <c r="J111" s="66"/>
    </row>
    <row r="112" spans="1:10" ht="15.75" thickBot="1" x14ac:dyDescent="0.3">
      <c r="A112">
        <f t="shared" si="1"/>
        <v>0</v>
      </c>
      <c r="C112" s="32" t="s">
        <v>7</v>
      </c>
      <c r="D112" s="107" cm="1">
        <f t="array" ref="D112">_xlfn.SWITCH($A112,1,"N/A",2,25%,3,50%,5,50%,6,75%,8,75%,9,1,0,0%)</f>
        <v>0</v>
      </c>
      <c r="E112" s="35" t="s">
        <v>215</v>
      </c>
      <c r="F112" s="60" t="s">
        <v>209</v>
      </c>
      <c r="G112" s="102"/>
      <c r="H112" s="104"/>
      <c r="I112" s="105"/>
      <c r="J112" s="66"/>
    </row>
    <row r="113" spans="1:10" ht="15.75" thickBot="1" x14ac:dyDescent="0.3">
      <c r="A113">
        <f t="shared" si="1"/>
        <v>0</v>
      </c>
      <c r="C113" s="27" t="s">
        <v>74</v>
      </c>
      <c r="D113" s="107" cm="1">
        <f t="array" ref="D113">_xlfn.SWITCH($A113,1,"N/A",2,25%,3,50%,5,50%,6,75%,8,75%,9,1,0,0%)</f>
        <v>0</v>
      </c>
      <c r="E113" s="35" t="s">
        <v>215</v>
      </c>
      <c r="F113" s="60" t="s">
        <v>209</v>
      </c>
      <c r="G113" s="102"/>
      <c r="H113" s="104"/>
      <c r="I113" s="105"/>
      <c r="J113" s="66"/>
    </row>
    <row r="114" spans="1:10" ht="15.75" thickBot="1" x14ac:dyDescent="0.3">
      <c r="A114">
        <f t="shared" si="1"/>
        <v>0</v>
      </c>
      <c r="C114" s="32" t="s">
        <v>7</v>
      </c>
      <c r="D114" s="107" cm="1">
        <f t="array" ref="D114">_xlfn.SWITCH($A114,1,"N/A",2,25%,3,50%,5,50%,6,75%,8,75%,9,1,0,0%)</f>
        <v>0</v>
      </c>
      <c r="E114" s="35" t="s">
        <v>215</v>
      </c>
      <c r="F114" s="60" t="s">
        <v>209</v>
      </c>
      <c r="G114" s="102"/>
      <c r="H114" s="104"/>
      <c r="I114" s="105"/>
      <c r="J114" s="66"/>
    </row>
    <row r="115" spans="1:10" ht="15.75" thickBot="1" x14ac:dyDescent="0.3">
      <c r="A115">
        <f t="shared" si="1"/>
        <v>0</v>
      </c>
      <c r="C115" s="27" t="s">
        <v>75</v>
      </c>
      <c r="D115" s="107" cm="1">
        <f t="array" ref="D115">_xlfn.SWITCH($A115,1,"N/A",2,25%,3,50%,5,50%,6,75%,8,75%,9,1,0,0%)</f>
        <v>0</v>
      </c>
      <c r="E115" s="35" t="s">
        <v>215</v>
      </c>
      <c r="F115" s="60" t="s">
        <v>209</v>
      </c>
      <c r="G115" s="102"/>
      <c r="H115" s="104"/>
      <c r="I115" s="105"/>
      <c r="J115" s="66"/>
    </row>
    <row r="116" spans="1:10" ht="15.75" thickBot="1" x14ac:dyDescent="0.3">
      <c r="A116">
        <f t="shared" si="1"/>
        <v>0</v>
      </c>
      <c r="C116" s="32" t="s">
        <v>7</v>
      </c>
      <c r="D116" s="107" cm="1">
        <f t="array" ref="D116">_xlfn.SWITCH($A116,1,"N/A",2,25%,3,50%,5,50%,6,75%,8,75%,9,1,0,0%)</f>
        <v>0</v>
      </c>
      <c r="E116" s="35" t="s">
        <v>215</v>
      </c>
      <c r="F116" s="60" t="s">
        <v>209</v>
      </c>
      <c r="G116" s="102"/>
      <c r="H116" s="104"/>
      <c r="I116" s="105"/>
      <c r="J116" s="66"/>
    </row>
    <row r="117" spans="1:10" ht="15.75" thickBot="1" x14ac:dyDescent="0.3">
      <c r="A117">
        <f t="shared" si="1"/>
        <v>0</v>
      </c>
      <c r="C117" s="27" t="s">
        <v>76</v>
      </c>
      <c r="D117" s="107" cm="1">
        <f t="array" ref="D117">_xlfn.SWITCH($A117,1,"N/A",2,25%,3,50%,5,50%,6,75%,8,75%,9,1,0,0%)</f>
        <v>0</v>
      </c>
      <c r="E117" s="35" t="s">
        <v>215</v>
      </c>
      <c r="F117" s="60" t="s">
        <v>209</v>
      </c>
      <c r="G117" s="102"/>
      <c r="H117" s="104"/>
      <c r="I117" s="105"/>
      <c r="J117" s="66"/>
    </row>
    <row r="118" spans="1:10" ht="15.75" thickBot="1" x14ac:dyDescent="0.3">
      <c r="A118">
        <f t="shared" si="1"/>
        <v>0</v>
      </c>
      <c r="C118" s="32" t="s">
        <v>7</v>
      </c>
      <c r="D118" s="107" cm="1">
        <f t="array" ref="D118">_xlfn.SWITCH($A118,1,"N/A",2,25%,3,50%,5,50%,6,75%,8,75%,9,1,0,0%)</f>
        <v>0</v>
      </c>
      <c r="E118" s="35" t="s">
        <v>215</v>
      </c>
      <c r="F118" s="60" t="s">
        <v>209</v>
      </c>
      <c r="G118" s="102"/>
      <c r="H118" s="104"/>
      <c r="I118" s="105"/>
      <c r="J118" s="66"/>
    </row>
    <row r="119" spans="1:10" ht="15.75" thickBot="1" x14ac:dyDescent="0.3">
      <c r="A119">
        <f t="shared" si="1"/>
        <v>0</v>
      </c>
      <c r="C119" s="27" t="s">
        <v>77</v>
      </c>
      <c r="D119" s="107" cm="1">
        <f t="array" ref="D119">_xlfn.SWITCH($A119,1,"N/A",2,25%,3,50%,5,50%,6,75%,8,75%,9,1,0,0%)</f>
        <v>0</v>
      </c>
      <c r="E119" s="35" t="s">
        <v>215</v>
      </c>
      <c r="F119" s="60" t="s">
        <v>209</v>
      </c>
      <c r="G119" s="102"/>
      <c r="H119" s="104"/>
      <c r="I119" s="105"/>
      <c r="J119" s="66"/>
    </row>
    <row r="120" spans="1:10" ht="15.75" thickBot="1" x14ac:dyDescent="0.3">
      <c r="A120">
        <f t="shared" si="1"/>
        <v>0</v>
      </c>
      <c r="C120" s="32" t="s">
        <v>7</v>
      </c>
      <c r="D120" s="107" cm="1">
        <f t="array" ref="D120">_xlfn.SWITCH($A120,1,"N/A",2,25%,3,50%,5,50%,6,75%,8,75%,9,1,0,0%)</f>
        <v>0</v>
      </c>
      <c r="E120" s="35" t="s">
        <v>215</v>
      </c>
      <c r="F120" s="60" t="s">
        <v>209</v>
      </c>
      <c r="G120" s="102"/>
      <c r="H120" s="104"/>
      <c r="I120" s="105"/>
      <c r="J120" s="66"/>
    </row>
    <row r="121" spans="1:10" ht="30.75" thickBot="1" x14ac:dyDescent="0.3">
      <c r="A121">
        <f t="shared" si="1"/>
        <v>0</v>
      </c>
      <c r="C121" s="27" t="s">
        <v>78</v>
      </c>
      <c r="D121" s="107" cm="1">
        <f t="array" ref="D121">_xlfn.SWITCH($A121,1,"N/A",2,25%,3,50%,5,50%,6,75%,8,75%,9,1,0,0%)</f>
        <v>0</v>
      </c>
      <c r="E121" s="35" t="s">
        <v>215</v>
      </c>
      <c r="F121" s="60" t="s">
        <v>209</v>
      </c>
      <c r="G121" s="102"/>
      <c r="H121" s="104"/>
      <c r="I121" s="105"/>
      <c r="J121" s="66"/>
    </row>
    <row r="122" spans="1:10" ht="15.75" thickBot="1" x14ac:dyDescent="0.3">
      <c r="A122">
        <f t="shared" si="1"/>
        <v>0</v>
      </c>
      <c r="C122" s="32" t="s">
        <v>7</v>
      </c>
      <c r="D122" s="107" cm="1">
        <f t="array" ref="D122">_xlfn.SWITCH($A122,1,"N/A",2,25%,3,50%,5,50%,6,75%,8,75%,9,1,0,0%)</f>
        <v>0</v>
      </c>
      <c r="E122" s="35" t="s">
        <v>215</v>
      </c>
      <c r="F122" s="60" t="s">
        <v>209</v>
      </c>
      <c r="G122" s="102"/>
      <c r="H122" s="104"/>
      <c r="I122" s="105"/>
      <c r="J122" s="66"/>
    </row>
    <row r="123" spans="1:10" ht="30.75" thickBot="1" x14ac:dyDescent="0.3">
      <c r="A123">
        <f t="shared" si="1"/>
        <v>0</v>
      </c>
      <c r="C123" s="27" t="s">
        <v>79</v>
      </c>
      <c r="D123" s="107" cm="1">
        <f t="array" ref="D123">_xlfn.SWITCH($A123,1,"N/A",2,25%,3,50%,5,50%,6,75%,8,75%,9,1,0,0%)</f>
        <v>0</v>
      </c>
      <c r="E123" s="35" t="s">
        <v>215</v>
      </c>
      <c r="F123" s="60" t="s">
        <v>209</v>
      </c>
      <c r="G123" s="102"/>
      <c r="H123" s="104"/>
      <c r="I123" s="105"/>
      <c r="J123" s="66"/>
    </row>
    <row r="124" spans="1:10" ht="15.75" thickBot="1" x14ac:dyDescent="0.3">
      <c r="A124">
        <f t="shared" si="1"/>
        <v>0</v>
      </c>
      <c r="C124" s="32" t="s">
        <v>7</v>
      </c>
      <c r="D124" s="107" cm="1">
        <f t="array" ref="D124">_xlfn.SWITCH($A124,1,"N/A",2,25%,3,50%,5,50%,6,75%,8,75%,9,1,0,0%)</f>
        <v>0</v>
      </c>
      <c r="E124" s="35" t="s">
        <v>215</v>
      </c>
      <c r="F124" s="60" t="s">
        <v>209</v>
      </c>
      <c r="G124" s="102"/>
      <c r="H124" s="104"/>
      <c r="I124" s="105"/>
      <c r="J124" s="66"/>
    </row>
    <row r="125" spans="1:10" ht="15.75" thickBot="1" x14ac:dyDescent="0.3">
      <c r="A125">
        <f t="shared" si="1"/>
        <v>0</v>
      </c>
      <c r="C125" s="27" t="s">
        <v>80</v>
      </c>
      <c r="D125" s="107" cm="1">
        <f t="array" ref="D125">_xlfn.SWITCH($A125,1,"N/A",2,25%,3,50%,5,50%,6,75%,8,75%,9,1,0,0%)</f>
        <v>0</v>
      </c>
      <c r="E125" s="35" t="s">
        <v>215</v>
      </c>
      <c r="F125" s="60" t="s">
        <v>209</v>
      </c>
      <c r="G125" s="102"/>
      <c r="H125" s="104"/>
      <c r="I125" s="105"/>
      <c r="J125" s="66"/>
    </row>
    <row r="126" spans="1:10" ht="15.75" thickBot="1" x14ac:dyDescent="0.3">
      <c r="A126">
        <f t="shared" si="1"/>
        <v>0</v>
      </c>
      <c r="C126" s="32" t="s">
        <v>7</v>
      </c>
      <c r="D126" s="107" cm="1">
        <f t="array" ref="D126">_xlfn.SWITCH($A126,1,"N/A",2,25%,3,50%,5,50%,6,75%,8,75%,9,1,0,0%)</f>
        <v>0</v>
      </c>
      <c r="E126" s="35" t="s">
        <v>215</v>
      </c>
      <c r="F126" s="60" t="s">
        <v>209</v>
      </c>
      <c r="G126" s="102"/>
      <c r="H126" s="104"/>
      <c r="I126" s="105"/>
      <c r="J126" s="66"/>
    </row>
    <row r="127" spans="1:10" ht="15.75" thickBot="1" x14ac:dyDescent="0.3">
      <c r="A127">
        <f t="shared" si="1"/>
        <v>0</v>
      </c>
      <c r="C127" s="27" t="s">
        <v>81</v>
      </c>
      <c r="D127" s="107" cm="1">
        <f t="array" ref="D127">_xlfn.SWITCH($A127,1,"N/A",2,25%,3,50%,5,50%,6,75%,8,75%,9,1,0,0%)</f>
        <v>0</v>
      </c>
      <c r="E127" s="35" t="s">
        <v>215</v>
      </c>
      <c r="F127" s="60" t="s">
        <v>209</v>
      </c>
      <c r="G127" s="102"/>
      <c r="H127" s="104"/>
      <c r="I127" s="105"/>
      <c r="J127" s="66"/>
    </row>
    <row r="128" spans="1:10" ht="15.75" thickBot="1" x14ac:dyDescent="0.3">
      <c r="A128">
        <f t="shared" si="1"/>
        <v>0</v>
      </c>
      <c r="C128" s="32" t="s">
        <v>7</v>
      </c>
      <c r="D128" s="107" cm="1">
        <f t="array" ref="D128">_xlfn.SWITCH($A128,1,"N/A",2,25%,3,50%,5,50%,6,75%,8,75%,9,1,0,0%)</f>
        <v>0</v>
      </c>
      <c r="E128" s="35" t="s">
        <v>215</v>
      </c>
      <c r="F128" s="60" t="s">
        <v>209</v>
      </c>
      <c r="G128" s="102"/>
      <c r="H128" s="104"/>
      <c r="I128" s="105"/>
      <c r="J128" s="66"/>
    </row>
    <row r="129" spans="1:10" ht="15.75" thickBot="1" x14ac:dyDescent="0.3">
      <c r="A129">
        <f t="shared" si="1"/>
        <v>0</v>
      </c>
      <c r="C129" s="27" t="s">
        <v>82</v>
      </c>
      <c r="D129" s="107" cm="1">
        <f t="array" ref="D129">_xlfn.SWITCH($A129,1,"N/A",2,25%,3,50%,5,50%,6,75%,8,75%,9,1,0,0%)</f>
        <v>0</v>
      </c>
      <c r="E129" s="35" t="s">
        <v>215</v>
      </c>
      <c r="F129" s="60" t="s">
        <v>209</v>
      </c>
      <c r="G129" s="102"/>
      <c r="H129" s="104"/>
      <c r="I129" s="105"/>
      <c r="J129" s="66"/>
    </row>
    <row r="130" spans="1:10" ht="15.75" thickBot="1" x14ac:dyDescent="0.3">
      <c r="A130">
        <f t="shared" ref="A130:A193" si="2">COUNTIF($G130:$I130,"FAIT")*3+COUNTIF($G130:$I130,"N/A")+COUNTIF($G130:$I130,"EN COURS")*2</f>
        <v>0</v>
      </c>
      <c r="C130" s="32" t="s">
        <v>7</v>
      </c>
      <c r="D130" s="107" cm="1">
        <f t="array" ref="D130">_xlfn.SWITCH($A130,1,"N/A",2,25%,3,50%,5,50%,6,75%,8,75%,9,1,0,0%)</f>
        <v>0</v>
      </c>
      <c r="E130" s="35" t="s">
        <v>215</v>
      </c>
      <c r="F130" s="60" t="s">
        <v>209</v>
      </c>
      <c r="G130" s="102"/>
      <c r="H130" s="104"/>
      <c r="I130" s="105"/>
      <c r="J130" s="66"/>
    </row>
    <row r="131" spans="1:10" ht="15.75" thickBot="1" x14ac:dyDescent="0.3">
      <c r="A131">
        <f t="shared" si="2"/>
        <v>0</v>
      </c>
      <c r="C131" s="27" t="s">
        <v>83</v>
      </c>
      <c r="D131" s="107" cm="1">
        <f t="array" ref="D131">_xlfn.SWITCH($A131,1,"N/A",2,25%,3,50%,5,50%,6,75%,8,75%,9,1,0,0%)</f>
        <v>0</v>
      </c>
      <c r="E131" s="35" t="s">
        <v>215</v>
      </c>
      <c r="F131" s="60" t="s">
        <v>209</v>
      </c>
      <c r="G131" s="102"/>
      <c r="H131" s="104"/>
      <c r="I131" s="105"/>
      <c r="J131" s="66"/>
    </row>
    <row r="132" spans="1:10" ht="15.75" thickBot="1" x14ac:dyDescent="0.3">
      <c r="A132">
        <f t="shared" si="2"/>
        <v>0</v>
      </c>
      <c r="C132" s="32" t="s">
        <v>7</v>
      </c>
      <c r="D132" s="107" cm="1">
        <f t="array" ref="D132">_xlfn.SWITCH($A132,1,"N/A",2,25%,3,50%,5,50%,6,75%,8,75%,9,1,0,0%)</f>
        <v>0</v>
      </c>
      <c r="E132" s="35" t="s">
        <v>215</v>
      </c>
      <c r="F132" s="60" t="s">
        <v>209</v>
      </c>
      <c r="G132" s="102"/>
      <c r="H132" s="104"/>
      <c r="I132" s="105"/>
      <c r="J132" s="66"/>
    </row>
    <row r="133" spans="1:10" ht="15.75" thickBot="1" x14ac:dyDescent="0.3">
      <c r="A133">
        <f t="shared" si="2"/>
        <v>1</v>
      </c>
      <c r="C133" s="31" t="s">
        <v>84</v>
      </c>
      <c r="D133" s="107" t="str" cm="1">
        <f t="array" ref="D133">_xlfn.SWITCH($A133,1,"N/A",2,25%,3,50%,5,50%,6,75%,8,75%,9,1,0,0%)</f>
        <v>N/A</v>
      </c>
      <c r="E133" s="51"/>
      <c r="F133" s="53"/>
      <c r="G133" s="51" t="s">
        <v>30</v>
      </c>
      <c r="H133" s="52"/>
      <c r="I133" s="53"/>
      <c r="J133" s="70"/>
    </row>
    <row r="134" spans="1:10" ht="15.75" thickBot="1" x14ac:dyDescent="0.3">
      <c r="A134">
        <f t="shared" si="2"/>
        <v>0</v>
      </c>
      <c r="C134" s="27" t="s">
        <v>85</v>
      </c>
      <c r="D134" s="107" cm="1">
        <f t="array" ref="D134">_xlfn.SWITCH($A134,1,"N/A",2,25%,3,50%,5,50%,6,75%,8,75%,9,1,0,0%)</f>
        <v>0</v>
      </c>
      <c r="E134" s="35" t="s">
        <v>230</v>
      </c>
      <c r="F134" s="60" t="s">
        <v>209</v>
      </c>
      <c r="G134" s="102"/>
      <c r="H134" s="104"/>
      <c r="I134" s="105"/>
      <c r="J134" s="66"/>
    </row>
    <row r="135" spans="1:10" ht="30.75" thickBot="1" x14ac:dyDescent="0.3">
      <c r="A135">
        <f t="shared" si="2"/>
        <v>0</v>
      </c>
      <c r="C135" s="32" t="s">
        <v>300</v>
      </c>
      <c r="D135" s="107" cm="1">
        <f t="array" ref="D135">_xlfn.SWITCH($A135,1,"N/A",2,25%,3,50%,5,50%,6,75%,8,75%,9,1,0,0%)</f>
        <v>0</v>
      </c>
      <c r="E135" s="35" t="s">
        <v>230</v>
      </c>
      <c r="F135" s="60" t="s">
        <v>209</v>
      </c>
      <c r="G135" s="102"/>
      <c r="H135" s="104"/>
      <c r="I135" s="105"/>
      <c r="J135" s="66"/>
    </row>
    <row r="136" spans="1:10" ht="15.75" thickBot="1" x14ac:dyDescent="0.3">
      <c r="A136">
        <f t="shared" si="2"/>
        <v>0</v>
      </c>
      <c r="C136" s="27" t="s">
        <v>86</v>
      </c>
      <c r="D136" s="107" cm="1">
        <f t="array" ref="D136">_xlfn.SWITCH($A136,1,"N/A",2,25%,3,50%,5,50%,6,75%,8,75%,9,1,0,0%)</f>
        <v>0</v>
      </c>
      <c r="E136" s="35" t="s">
        <v>230</v>
      </c>
      <c r="F136" s="60" t="s">
        <v>209</v>
      </c>
      <c r="G136" s="102"/>
      <c r="H136" s="104"/>
      <c r="I136" s="105"/>
      <c r="J136" s="66"/>
    </row>
    <row r="137" spans="1:10" ht="30.75" thickBot="1" x14ac:dyDescent="0.3">
      <c r="A137">
        <f t="shared" si="2"/>
        <v>0</v>
      </c>
      <c r="C137" s="32" t="s">
        <v>302</v>
      </c>
      <c r="D137" s="107" cm="1">
        <f t="array" ref="D137">_xlfn.SWITCH($A137,1,"N/A",2,25%,3,50%,5,50%,6,75%,8,75%,9,1,0,0%)</f>
        <v>0</v>
      </c>
      <c r="E137" s="35" t="s">
        <v>230</v>
      </c>
      <c r="F137" s="60" t="s">
        <v>209</v>
      </c>
      <c r="G137" s="102"/>
      <c r="H137" s="104"/>
      <c r="I137" s="105"/>
      <c r="J137" s="66"/>
    </row>
    <row r="138" spans="1:10" ht="30.75" thickBot="1" x14ac:dyDescent="0.3">
      <c r="A138">
        <f t="shared" si="2"/>
        <v>0</v>
      </c>
      <c r="C138" s="32" t="s">
        <v>301</v>
      </c>
      <c r="D138" s="107" cm="1">
        <f t="array" ref="D138">_xlfn.SWITCH($A138,1,"N/A",2,25%,3,50%,5,50%,6,75%,8,75%,9,1,0,0%)</f>
        <v>0</v>
      </c>
      <c r="E138" s="35" t="s">
        <v>230</v>
      </c>
      <c r="F138" s="60" t="s">
        <v>209</v>
      </c>
      <c r="G138" s="102"/>
      <c r="H138" s="104"/>
      <c r="I138" s="105"/>
      <c r="J138" s="66"/>
    </row>
    <row r="139" spans="1:10" ht="30.75" thickBot="1" x14ac:dyDescent="0.3">
      <c r="A139">
        <f t="shared" si="2"/>
        <v>0</v>
      </c>
      <c r="C139" s="32" t="s">
        <v>303</v>
      </c>
      <c r="D139" s="107" cm="1">
        <f t="array" ref="D139">_xlfn.SWITCH($A139,1,"N/A",2,25%,3,50%,5,50%,6,75%,8,75%,9,1,0,0%)</f>
        <v>0</v>
      </c>
      <c r="E139" s="35" t="s">
        <v>230</v>
      </c>
      <c r="F139" s="60" t="s">
        <v>209</v>
      </c>
      <c r="G139" s="102"/>
      <c r="H139" s="104"/>
      <c r="I139" s="105"/>
      <c r="J139" s="66"/>
    </row>
    <row r="140" spans="1:10" ht="30.75" thickBot="1" x14ac:dyDescent="0.3">
      <c r="A140">
        <f t="shared" si="2"/>
        <v>0</v>
      </c>
      <c r="C140" s="32" t="s">
        <v>304</v>
      </c>
      <c r="D140" s="107" cm="1">
        <f t="array" ref="D140">_xlfn.SWITCH($A140,1,"N/A",2,25%,3,50%,5,50%,6,75%,8,75%,9,1,0,0%)</f>
        <v>0</v>
      </c>
      <c r="E140" s="35" t="s">
        <v>230</v>
      </c>
      <c r="F140" s="60" t="s">
        <v>209</v>
      </c>
      <c r="G140" s="102"/>
      <c r="H140" s="104"/>
      <c r="I140" s="105"/>
      <c r="J140" s="66"/>
    </row>
    <row r="141" spans="1:10" ht="30.75" thickBot="1" x14ac:dyDescent="0.3">
      <c r="A141">
        <f t="shared" si="2"/>
        <v>1</v>
      </c>
      <c r="C141" s="31" t="s">
        <v>87</v>
      </c>
      <c r="D141" s="107" t="str" cm="1">
        <f t="array" ref="D141">_xlfn.SWITCH($A141,1,"N/A",2,25%,3,50%,5,50%,6,75%,8,75%,9,1,0,0%)</f>
        <v>N/A</v>
      </c>
      <c r="E141" s="44"/>
      <c r="F141" s="46"/>
      <c r="G141" s="44" t="s">
        <v>30</v>
      </c>
      <c r="H141" s="45"/>
      <c r="I141" s="46"/>
      <c r="J141" s="67"/>
    </row>
    <row r="142" spans="1:10" ht="15.75" thickBot="1" x14ac:dyDescent="0.3">
      <c r="A142">
        <f t="shared" si="2"/>
        <v>0</v>
      </c>
      <c r="C142" s="27" t="s">
        <v>88</v>
      </c>
      <c r="D142" s="107" cm="1">
        <f t="array" ref="D142">_xlfn.SWITCH($A142,1,"N/A",2,25%,3,50%,5,50%,6,75%,8,75%,9,1,0,0%)</f>
        <v>0</v>
      </c>
      <c r="E142" s="35" t="s">
        <v>209</v>
      </c>
      <c r="F142" s="60" t="s">
        <v>211</v>
      </c>
      <c r="G142" s="102"/>
      <c r="H142" s="104"/>
      <c r="I142" s="105"/>
      <c r="J142" s="66"/>
    </row>
    <row r="143" spans="1:10" ht="15.75" thickBot="1" x14ac:dyDescent="0.3">
      <c r="A143">
        <f t="shared" si="2"/>
        <v>0</v>
      </c>
      <c r="C143" s="27" t="s">
        <v>89</v>
      </c>
      <c r="D143" s="107" cm="1">
        <f t="array" ref="D143">_xlfn.SWITCH($A143,1,"N/A",2,25%,3,50%,5,50%,6,75%,8,75%,9,1,0,0%)</f>
        <v>0</v>
      </c>
      <c r="E143" s="35" t="s">
        <v>209</v>
      </c>
      <c r="F143" s="60" t="s">
        <v>211</v>
      </c>
      <c r="G143" s="102"/>
      <c r="H143" s="104"/>
      <c r="I143" s="105"/>
      <c r="J143" s="66"/>
    </row>
    <row r="144" spans="1:10" ht="15.75" thickBot="1" x14ac:dyDescent="0.3">
      <c r="A144">
        <f t="shared" si="2"/>
        <v>0</v>
      </c>
      <c r="C144" s="27" t="s">
        <v>90</v>
      </c>
      <c r="D144" s="107" cm="1">
        <f t="array" ref="D144">_xlfn.SWITCH($A144,1,"N/A",2,25%,3,50%,5,50%,6,75%,8,75%,9,1,0,0%)</f>
        <v>0</v>
      </c>
      <c r="E144" s="35" t="s">
        <v>231</v>
      </c>
      <c r="F144" s="60" t="s">
        <v>209</v>
      </c>
      <c r="G144" s="102"/>
      <c r="H144" s="104"/>
      <c r="I144" s="105"/>
      <c r="J144" s="66"/>
    </row>
    <row r="145" spans="1:10" ht="15.75" thickBot="1" x14ac:dyDescent="0.3">
      <c r="A145">
        <f t="shared" si="2"/>
        <v>0</v>
      </c>
      <c r="C145" s="32" t="s">
        <v>306</v>
      </c>
      <c r="D145" s="107" cm="1">
        <f t="array" ref="D145">_xlfn.SWITCH($A145,1,"N/A",2,25%,3,50%,5,50%,6,75%,8,75%,9,1,0,0%)</f>
        <v>0</v>
      </c>
      <c r="E145" s="35" t="s">
        <v>231</v>
      </c>
      <c r="F145" s="60" t="s">
        <v>209</v>
      </c>
      <c r="G145" s="102"/>
      <c r="H145" s="104"/>
      <c r="I145" s="105"/>
      <c r="J145" s="66"/>
    </row>
    <row r="146" spans="1:10" ht="30.75" thickBot="1" x14ac:dyDescent="0.3">
      <c r="A146">
        <f t="shared" si="2"/>
        <v>0</v>
      </c>
      <c r="C146" s="32" t="s">
        <v>305</v>
      </c>
      <c r="D146" s="107" cm="1">
        <f t="array" ref="D146">_xlfn.SWITCH($A146,1,"N/A",2,25%,3,50%,5,50%,6,75%,8,75%,9,1,0,0%)</f>
        <v>0</v>
      </c>
      <c r="E146" s="35" t="s">
        <v>231</v>
      </c>
      <c r="F146" s="60" t="s">
        <v>209</v>
      </c>
      <c r="G146" s="102"/>
      <c r="H146" s="104"/>
      <c r="I146" s="105"/>
      <c r="J146" s="66"/>
    </row>
    <row r="147" spans="1:10" ht="15.75" thickBot="1" x14ac:dyDescent="0.3">
      <c r="A147">
        <f t="shared" si="2"/>
        <v>0</v>
      </c>
      <c r="C147" s="32" t="s">
        <v>307</v>
      </c>
      <c r="D147" s="107" cm="1">
        <f t="array" ref="D147">_xlfn.SWITCH($A147,1,"N/A",2,25%,3,50%,5,50%,6,75%,8,75%,9,1,0,0%)</f>
        <v>0</v>
      </c>
      <c r="E147" s="35" t="s">
        <v>231</v>
      </c>
      <c r="F147" s="60" t="s">
        <v>209</v>
      </c>
      <c r="G147" s="102"/>
      <c r="H147" s="104"/>
      <c r="I147" s="105"/>
      <c r="J147" s="66"/>
    </row>
    <row r="148" spans="1:10" ht="15.75" thickBot="1" x14ac:dyDescent="0.3">
      <c r="A148">
        <f t="shared" si="2"/>
        <v>0</v>
      </c>
      <c r="C148" s="32" t="s">
        <v>308</v>
      </c>
      <c r="D148" s="107" cm="1">
        <f t="array" ref="D148">_xlfn.SWITCH($A148,1,"N/A",2,25%,3,50%,5,50%,6,75%,8,75%,9,1,0,0%)</f>
        <v>0</v>
      </c>
      <c r="E148" s="35" t="s">
        <v>231</v>
      </c>
      <c r="F148" s="60" t="s">
        <v>209</v>
      </c>
      <c r="G148" s="102"/>
      <c r="H148" s="104"/>
      <c r="I148" s="105"/>
      <c r="J148" s="66"/>
    </row>
    <row r="149" spans="1:10" ht="15.75" thickBot="1" x14ac:dyDescent="0.3">
      <c r="A149">
        <f t="shared" si="2"/>
        <v>0</v>
      </c>
      <c r="C149" s="32" t="s">
        <v>309</v>
      </c>
      <c r="D149" s="107" cm="1">
        <f t="array" ref="D149">_xlfn.SWITCH($A149,1,"N/A",2,25%,3,50%,5,50%,6,75%,8,75%,9,1,0,0%)</f>
        <v>0</v>
      </c>
      <c r="E149" s="35" t="s">
        <v>231</v>
      </c>
      <c r="F149" s="60" t="s">
        <v>209</v>
      </c>
      <c r="G149" s="102"/>
      <c r="H149" s="104"/>
      <c r="I149" s="105"/>
      <c r="J149" s="66"/>
    </row>
    <row r="150" spans="1:10" ht="15.75" thickBot="1" x14ac:dyDescent="0.3">
      <c r="A150">
        <f t="shared" si="2"/>
        <v>0</v>
      </c>
      <c r="C150" s="27" t="s">
        <v>91</v>
      </c>
      <c r="D150" s="107" cm="1">
        <f t="array" ref="D150">_xlfn.SWITCH($A150,1,"N/A",2,25%,3,50%,5,50%,6,75%,8,75%,9,1,0,0%)</f>
        <v>0</v>
      </c>
      <c r="E150" s="35" t="s">
        <v>210</v>
      </c>
      <c r="F150" s="60" t="s">
        <v>209</v>
      </c>
      <c r="G150" s="102"/>
      <c r="H150" s="104"/>
      <c r="I150" s="105"/>
      <c r="J150" s="66"/>
    </row>
    <row r="151" spans="1:10" ht="15.75" thickBot="1" x14ac:dyDescent="0.3">
      <c r="A151">
        <f t="shared" si="2"/>
        <v>0</v>
      </c>
      <c r="C151" s="32" t="s">
        <v>313</v>
      </c>
      <c r="D151" s="107" cm="1">
        <f t="array" ref="D151">_xlfn.SWITCH($A151,1,"N/A",2,25%,3,50%,5,50%,6,75%,8,75%,9,1,0,0%)</f>
        <v>0</v>
      </c>
      <c r="E151" s="35" t="s">
        <v>210</v>
      </c>
      <c r="F151" s="60" t="s">
        <v>209</v>
      </c>
      <c r="G151" s="102"/>
      <c r="H151" s="104"/>
      <c r="I151" s="105"/>
      <c r="J151" s="66"/>
    </row>
    <row r="152" spans="1:10" ht="15.75" thickBot="1" x14ac:dyDescent="0.3">
      <c r="A152">
        <f t="shared" si="2"/>
        <v>0</v>
      </c>
      <c r="C152" s="32" t="s">
        <v>310</v>
      </c>
      <c r="D152" s="107" cm="1">
        <f t="array" ref="D152">_xlfn.SWITCH($A152,1,"N/A",2,25%,3,50%,5,50%,6,75%,8,75%,9,1,0,0%)</f>
        <v>0</v>
      </c>
      <c r="E152" s="35" t="s">
        <v>210</v>
      </c>
      <c r="F152" s="60" t="s">
        <v>209</v>
      </c>
      <c r="G152" s="102"/>
      <c r="H152" s="104"/>
      <c r="I152" s="105"/>
      <c r="J152" s="66"/>
    </row>
    <row r="153" spans="1:10" ht="15.75" thickBot="1" x14ac:dyDescent="0.3">
      <c r="A153">
        <f t="shared" si="2"/>
        <v>0</v>
      </c>
      <c r="C153" s="32" t="s">
        <v>311</v>
      </c>
      <c r="D153" s="107" cm="1">
        <f t="array" ref="D153">_xlfn.SWITCH($A153,1,"N/A",2,25%,3,50%,5,50%,6,75%,8,75%,9,1,0,0%)</f>
        <v>0</v>
      </c>
      <c r="E153" s="35" t="s">
        <v>210</v>
      </c>
      <c r="F153" s="60" t="s">
        <v>209</v>
      </c>
      <c r="G153" s="102"/>
      <c r="H153" s="104"/>
      <c r="I153" s="105"/>
      <c r="J153" s="66"/>
    </row>
    <row r="154" spans="1:10" ht="15.75" thickBot="1" x14ac:dyDescent="0.3">
      <c r="A154">
        <f t="shared" si="2"/>
        <v>0</v>
      </c>
      <c r="C154" s="32" t="s">
        <v>312</v>
      </c>
      <c r="D154" s="107" cm="1">
        <f t="array" ref="D154">_xlfn.SWITCH($A154,1,"N/A",2,25%,3,50%,5,50%,6,75%,8,75%,9,1,0,0%)</f>
        <v>0</v>
      </c>
      <c r="E154" s="35" t="s">
        <v>210</v>
      </c>
      <c r="F154" s="60" t="s">
        <v>209</v>
      </c>
      <c r="G154" s="102"/>
      <c r="H154" s="104"/>
      <c r="I154" s="105"/>
      <c r="J154" s="66"/>
    </row>
    <row r="155" spans="1:10" ht="15.75" thickBot="1" x14ac:dyDescent="0.3">
      <c r="A155">
        <f t="shared" si="2"/>
        <v>0</v>
      </c>
      <c r="C155" s="27" t="s">
        <v>92</v>
      </c>
      <c r="D155" s="107" cm="1">
        <f t="array" ref="D155">_xlfn.SWITCH($A155,1,"N/A",2,25%,3,50%,5,50%,6,75%,8,75%,9,1,0,0%)</f>
        <v>0</v>
      </c>
      <c r="E155" s="35" t="s">
        <v>210</v>
      </c>
      <c r="F155" s="60" t="s">
        <v>209</v>
      </c>
      <c r="G155" s="102"/>
      <c r="H155" s="104"/>
      <c r="I155" s="105"/>
      <c r="J155" s="66"/>
    </row>
    <row r="156" spans="1:10" ht="15.75" thickBot="1" x14ac:dyDescent="0.3">
      <c r="A156">
        <f t="shared" si="2"/>
        <v>0</v>
      </c>
      <c r="C156" s="32" t="s">
        <v>314</v>
      </c>
      <c r="D156" s="107" cm="1">
        <f t="array" ref="D156">_xlfn.SWITCH($A156,1,"N/A",2,25%,3,50%,5,50%,6,75%,8,75%,9,1,0,0%)</f>
        <v>0</v>
      </c>
      <c r="E156" s="35" t="s">
        <v>210</v>
      </c>
      <c r="F156" s="60" t="s">
        <v>209</v>
      </c>
      <c r="G156" s="102"/>
      <c r="H156" s="104"/>
      <c r="I156" s="105"/>
      <c r="J156" s="66"/>
    </row>
    <row r="157" spans="1:10" ht="15.75" thickBot="1" x14ac:dyDescent="0.3">
      <c r="A157">
        <f t="shared" si="2"/>
        <v>0</v>
      </c>
      <c r="C157" s="27" t="s">
        <v>93</v>
      </c>
      <c r="D157" s="107" cm="1">
        <f t="array" ref="D157">_xlfn.SWITCH($A157,1,"N/A",2,25%,3,50%,5,50%,6,75%,8,75%,9,1,0,0%)</f>
        <v>0</v>
      </c>
      <c r="E157" s="35" t="s">
        <v>210</v>
      </c>
      <c r="F157" s="60" t="s">
        <v>209</v>
      </c>
      <c r="G157" s="102"/>
      <c r="H157" s="104"/>
      <c r="I157" s="105"/>
      <c r="J157" s="66"/>
    </row>
    <row r="158" spans="1:10" ht="15.75" thickBot="1" x14ac:dyDescent="0.3">
      <c r="A158">
        <f t="shared" si="2"/>
        <v>0</v>
      </c>
      <c r="C158" s="27" t="s">
        <v>94</v>
      </c>
      <c r="D158" s="107" cm="1">
        <f t="array" ref="D158">_xlfn.SWITCH($A158,1,"N/A",2,25%,3,50%,5,50%,6,75%,8,75%,9,1,0,0%)</f>
        <v>0</v>
      </c>
      <c r="E158" s="35" t="s">
        <v>210</v>
      </c>
      <c r="F158" s="60" t="s">
        <v>209</v>
      </c>
      <c r="G158" s="102"/>
      <c r="H158" s="104"/>
      <c r="I158" s="105"/>
      <c r="J158" s="66"/>
    </row>
    <row r="159" spans="1:10" ht="15.75" thickBot="1" x14ac:dyDescent="0.3">
      <c r="A159">
        <f t="shared" si="2"/>
        <v>1</v>
      </c>
      <c r="C159" s="31" t="s">
        <v>95</v>
      </c>
      <c r="D159" s="107" t="str" cm="1">
        <f t="array" ref="D159">_xlfn.SWITCH($A159,1,"N/A",2,25%,3,50%,5,50%,6,75%,8,75%,9,1,0,0%)</f>
        <v>N/A</v>
      </c>
      <c r="E159" s="44"/>
      <c r="F159" s="46"/>
      <c r="G159" s="44" t="s">
        <v>30</v>
      </c>
      <c r="H159" s="45"/>
      <c r="I159" s="46"/>
      <c r="J159" s="67"/>
    </row>
    <row r="160" spans="1:10" ht="15.75" thickBot="1" x14ac:dyDescent="0.3">
      <c r="A160">
        <f t="shared" si="2"/>
        <v>0</v>
      </c>
      <c r="C160" s="27" t="s">
        <v>96</v>
      </c>
      <c r="D160" s="107" cm="1">
        <f t="array" ref="D160">_xlfn.SWITCH($A160,1,"N/A",2,25%,3,50%,5,50%,6,75%,8,75%,9,1,0,0%)</f>
        <v>0</v>
      </c>
      <c r="E160" s="35" t="s">
        <v>232</v>
      </c>
      <c r="F160" s="60" t="s">
        <v>233</v>
      </c>
      <c r="G160" s="35"/>
      <c r="H160" s="36"/>
      <c r="I160" s="60"/>
      <c r="J160" s="66"/>
    </row>
    <row r="161" spans="1:10" ht="15.75" thickBot="1" x14ac:dyDescent="0.3">
      <c r="A161">
        <f t="shared" si="2"/>
        <v>0</v>
      </c>
      <c r="C161" s="27" t="s">
        <v>97</v>
      </c>
      <c r="D161" s="107" cm="1">
        <f t="array" ref="D161">_xlfn.SWITCH($A161,1,"N/A",2,25%,3,50%,5,50%,6,75%,8,75%,9,1,0,0%)</f>
        <v>0</v>
      </c>
      <c r="E161" s="35" t="s">
        <v>232</v>
      </c>
      <c r="F161" s="60" t="s">
        <v>233</v>
      </c>
      <c r="G161" s="35"/>
      <c r="H161" s="36"/>
      <c r="I161" s="60"/>
      <c r="J161" s="66"/>
    </row>
    <row r="162" spans="1:10" ht="15.75" thickBot="1" x14ac:dyDescent="0.3">
      <c r="A162">
        <f t="shared" si="2"/>
        <v>0</v>
      </c>
      <c r="C162" s="27" t="s">
        <v>98</v>
      </c>
      <c r="D162" s="107" cm="1">
        <f t="array" ref="D162">_xlfn.SWITCH($A162,1,"N/A",2,25%,3,50%,5,50%,6,75%,8,75%,9,1,0,0%)</f>
        <v>0</v>
      </c>
      <c r="E162" s="35" t="s">
        <v>232</v>
      </c>
      <c r="F162" s="60" t="s">
        <v>233</v>
      </c>
      <c r="G162" s="76"/>
      <c r="H162" s="36"/>
      <c r="I162" s="60"/>
      <c r="J162" s="66"/>
    </row>
    <row r="163" spans="1:10" ht="30.75" thickBot="1" x14ac:dyDescent="0.3">
      <c r="A163">
        <f t="shared" si="2"/>
        <v>0</v>
      </c>
      <c r="C163" s="32" t="s">
        <v>315</v>
      </c>
      <c r="D163" s="107" cm="1">
        <f t="array" ref="D163">_xlfn.SWITCH($A163,1,"N/A",2,25%,3,50%,5,50%,6,75%,8,75%,9,1,0,0%)</f>
        <v>0</v>
      </c>
      <c r="E163" s="35" t="s">
        <v>232</v>
      </c>
      <c r="F163" s="60" t="s">
        <v>233</v>
      </c>
      <c r="G163" s="76"/>
      <c r="H163" s="36"/>
      <c r="I163" s="60"/>
      <c r="J163" s="66"/>
    </row>
    <row r="164" spans="1:10" ht="30.75" thickBot="1" x14ac:dyDescent="0.3">
      <c r="A164">
        <f t="shared" si="2"/>
        <v>0</v>
      </c>
      <c r="C164" s="27" t="s">
        <v>99</v>
      </c>
      <c r="D164" s="107" cm="1">
        <f t="array" ref="D164">_xlfn.SWITCH($A164,1,"N/A",2,25%,3,50%,5,50%,6,75%,8,75%,9,1,0,0%)</f>
        <v>0</v>
      </c>
      <c r="E164" s="35" t="s">
        <v>232</v>
      </c>
      <c r="F164" s="60" t="s">
        <v>233</v>
      </c>
      <c r="G164" s="35"/>
      <c r="H164" s="36"/>
      <c r="I164" s="60"/>
      <c r="J164" s="66"/>
    </row>
    <row r="165" spans="1:10" ht="30.75" thickBot="1" x14ac:dyDescent="0.3">
      <c r="A165">
        <f t="shared" si="2"/>
        <v>0</v>
      </c>
      <c r="C165" s="27" t="s">
        <v>100</v>
      </c>
      <c r="D165" s="107" cm="1">
        <f t="array" ref="D165">_xlfn.SWITCH($A165,1,"N/A",2,25%,3,50%,5,50%,6,75%,8,75%,9,1,0,0%)</f>
        <v>0</v>
      </c>
      <c r="E165" s="35" t="s">
        <v>232</v>
      </c>
      <c r="F165" s="60" t="s">
        <v>233</v>
      </c>
      <c r="G165" s="35"/>
      <c r="H165" s="36"/>
      <c r="I165" s="60"/>
      <c r="J165" s="66"/>
    </row>
    <row r="166" spans="1:10" ht="15.75" thickBot="1" x14ac:dyDescent="0.3">
      <c r="A166">
        <f t="shared" si="2"/>
        <v>0</v>
      </c>
      <c r="C166" s="27" t="s">
        <v>101</v>
      </c>
      <c r="D166" s="107" cm="1">
        <f t="array" ref="D166">_xlfn.SWITCH($A166,1,"N/A",2,25%,3,50%,5,50%,6,75%,8,75%,9,1,0,0%)</f>
        <v>0</v>
      </c>
      <c r="E166" s="35" t="s">
        <v>232</v>
      </c>
      <c r="F166" s="60" t="s">
        <v>233</v>
      </c>
      <c r="G166" s="76"/>
      <c r="H166" s="36"/>
      <c r="I166" s="60"/>
      <c r="J166" s="66"/>
    </row>
    <row r="167" spans="1:10" ht="30.75" thickBot="1" x14ac:dyDescent="0.3">
      <c r="A167">
        <f t="shared" si="2"/>
        <v>0</v>
      </c>
      <c r="C167" s="32" t="s">
        <v>316</v>
      </c>
      <c r="D167" s="107" cm="1">
        <f t="array" ref="D167">_xlfn.SWITCH($A167,1,"N/A",2,25%,3,50%,5,50%,6,75%,8,75%,9,1,0,0%)</f>
        <v>0</v>
      </c>
      <c r="E167" s="35" t="s">
        <v>232</v>
      </c>
      <c r="F167" s="60" t="s">
        <v>233</v>
      </c>
      <c r="G167" s="76"/>
      <c r="H167" s="36"/>
      <c r="I167" s="60"/>
      <c r="J167" s="66"/>
    </row>
    <row r="168" spans="1:10" ht="15.75" thickBot="1" x14ac:dyDescent="0.3">
      <c r="A168">
        <f t="shared" si="2"/>
        <v>0</v>
      </c>
      <c r="C168" s="32" t="s">
        <v>317</v>
      </c>
      <c r="D168" s="107" cm="1">
        <f t="array" ref="D168">_xlfn.SWITCH($A168,1,"N/A",2,25%,3,50%,5,50%,6,75%,8,75%,9,1,0,0%)</f>
        <v>0</v>
      </c>
      <c r="E168" s="35" t="s">
        <v>232</v>
      </c>
      <c r="F168" s="60" t="s">
        <v>233</v>
      </c>
      <c r="G168" s="76"/>
      <c r="H168" s="36"/>
      <c r="I168" s="60"/>
      <c r="J168" s="66"/>
    </row>
    <row r="169" spans="1:10" ht="15.75" thickBot="1" x14ac:dyDescent="0.3">
      <c r="A169">
        <f t="shared" si="2"/>
        <v>0</v>
      </c>
      <c r="C169" s="32" t="s">
        <v>318</v>
      </c>
      <c r="D169" s="107" cm="1">
        <f t="array" ref="D169">_xlfn.SWITCH($A169,1,"N/A",2,25%,3,50%,5,50%,6,75%,8,75%,9,1,0,0%)</f>
        <v>0</v>
      </c>
      <c r="E169" s="35" t="s">
        <v>232</v>
      </c>
      <c r="F169" s="60" t="s">
        <v>233</v>
      </c>
      <c r="G169" s="76"/>
      <c r="H169" s="36"/>
      <c r="I169" s="60"/>
      <c r="J169" s="66"/>
    </row>
    <row r="170" spans="1:10" ht="15.75" thickBot="1" x14ac:dyDescent="0.3">
      <c r="A170">
        <f t="shared" si="2"/>
        <v>0</v>
      </c>
      <c r="C170" s="32" t="s">
        <v>319</v>
      </c>
      <c r="D170" s="107" cm="1">
        <f t="array" ref="D170">_xlfn.SWITCH($A170,1,"N/A",2,25%,3,50%,5,50%,6,75%,8,75%,9,1,0,0%)</f>
        <v>0</v>
      </c>
      <c r="E170" s="35" t="s">
        <v>232</v>
      </c>
      <c r="F170" s="60" t="s">
        <v>233</v>
      </c>
      <c r="G170" s="76"/>
      <c r="H170" s="36"/>
      <c r="I170" s="60"/>
      <c r="J170" s="66"/>
    </row>
    <row r="171" spans="1:10" ht="15.75" thickBot="1" x14ac:dyDescent="0.3">
      <c r="A171">
        <f t="shared" si="2"/>
        <v>0</v>
      </c>
      <c r="C171" s="27" t="s">
        <v>102</v>
      </c>
      <c r="D171" s="107" cm="1">
        <f t="array" ref="D171">_xlfn.SWITCH($A171,1,"N/A",2,25%,3,50%,5,50%,6,75%,8,75%,9,1,0,0%)</f>
        <v>0</v>
      </c>
      <c r="E171" s="35" t="s">
        <v>232</v>
      </c>
      <c r="F171" s="60" t="s">
        <v>233</v>
      </c>
      <c r="G171" s="35"/>
      <c r="H171" s="36"/>
      <c r="I171" s="60"/>
      <c r="J171" s="66"/>
    </row>
    <row r="172" spans="1:10" ht="15.75" thickBot="1" x14ac:dyDescent="0.3">
      <c r="A172">
        <f t="shared" si="2"/>
        <v>0</v>
      </c>
      <c r="C172" s="27" t="s">
        <v>103</v>
      </c>
      <c r="D172" s="107" cm="1">
        <f t="array" ref="D172">_xlfn.SWITCH($A172,1,"N/A",2,25%,3,50%,5,50%,6,75%,8,75%,9,1,0,0%)</f>
        <v>0</v>
      </c>
      <c r="E172" s="35" t="s">
        <v>232</v>
      </c>
      <c r="F172" s="60" t="s">
        <v>233</v>
      </c>
      <c r="G172" s="76"/>
      <c r="H172" s="36"/>
      <c r="I172" s="60"/>
      <c r="J172" s="66"/>
    </row>
    <row r="173" spans="1:10" ht="15.75" thickBot="1" x14ac:dyDescent="0.3">
      <c r="A173">
        <f t="shared" si="2"/>
        <v>0</v>
      </c>
      <c r="C173" s="32" t="s">
        <v>320</v>
      </c>
      <c r="D173" s="107" cm="1">
        <f t="array" ref="D173">_xlfn.SWITCH($A173,1,"N/A",2,25%,3,50%,5,50%,6,75%,8,75%,9,1,0,0%)</f>
        <v>0</v>
      </c>
      <c r="E173" s="35" t="s">
        <v>232</v>
      </c>
      <c r="F173" s="60" t="s">
        <v>233</v>
      </c>
      <c r="G173" s="35"/>
      <c r="H173" s="36"/>
      <c r="I173" s="60"/>
      <c r="J173" s="66"/>
    </row>
    <row r="174" spans="1:10" ht="30.75" thickBot="1" x14ac:dyDescent="0.3">
      <c r="A174">
        <f t="shared" si="2"/>
        <v>0</v>
      </c>
      <c r="C174" s="27" t="s">
        <v>104</v>
      </c>
      <c r="D174" s="107" cm="1">
        <f t="array" ref="D174">_xlfn.SWITCH($A174,1,"N/A",2,25%,3,50%,5,50%,6,75%,8,75%,9,1,0,0%)</f>
        <v>0</v>
      </c>
      <c r="E174" s="35" t="s">
        <v>232</v>
      </c>
      <c r="F174" s="60" t="s">
        <v>233</v>
      </c>
      <c r="G174" s="35"/>
      <c r="H174" s="36"/>
      <c r="I174" s="60"/>
      <c r="J174" s="66"/>
    </row>
    <row r="175" spans="1:10" ht="30.75" thickBot="1" x14ac:dyDescent="0.3">
      <c r="A175">
        <f t="shared" si="2"/>
        <v>0</v>
      </c>
      <c r="C175" s="32" t="s">
        <v>321</v>
      </c>
      <c r="D175" s="107" cm="1">
        <f t="array" ref="D175">_xlfn.SWITCH($A175,1,"N/A",2,25%,3,50%,5,50%,6,75%,8,75%,9,1,0,0%)</f>
        <v>0</v>
      </c>
      <c r="E175" s="35" t="s">
        <v>232</v>
      </c>
      <c r="F175" s="60" t="s">
        <v>233</v>
      </c>
      <c r="G175" s="35"/>
      <c r="H175" s="36"/>
      <c r="I175" s="60"/>
      <c r="J175" s="66"/>
    </row>
    <row r="176" spans="1:10" ht="30.75" thickBot="1" x14ac:dyDescent="0.3">
      <c r="A176">
        <f t="shared" si="2"/>
        <v>0</v>
      </c>
      <c r="C176" s="32" t="s">
        <v>322</v>
      </c>
      <c r="D176" s="107" cm="1">
        <f t="array" ref="D176">_xlfn.SWITCH($A176,1,"N/A",2,25%,3,50%,5,50%,6,75%,8,75%,9,1,0,0%)</f>
        <v>0</v>
      </c>
      <c r="E176" s="35" t="s">
        <v>232</v>
      </c>
      <c r="F176" s="60" t="s">
        <v>233</v>
      </c>
      <c r="G176" s="35"/>
      <c r="H176" s="36"/>
      <c r="I176" s="60"/>
      <c r="J176" s="66"/>
    </row>
    <row r="177" spans="1:10" ht="30.75" thickBot="1" x14ac:dyDescent="0.3">
      <c r="A177">
        <f t="shared" si="2"/>
        <v>1</v>
      </c>
      <c r="C177" s="31" t="s">
        <v>105</v>
      </c>
      <c r="D177" s="107" t="str" cm="1">
        <f t="array" ref="D177">_xlfn.SWITCH($A177,1,"N/A",2,25%,3,50%,5,50%,6,75%,8,75%,9,1,0,0%)</f>
        <v>N/A</v>
      </c>
      <c r="E177" s="44"/>
      <c r="F177" s="46"/>
      <c r="G177" s="44" t="s">
        <v>30</v>
      </c>
      <c r="H177" s="45"/>
      <c r="I177" s="46"/>
      <c r="J177" s="67"/>
    </row>
    <row r="178" spans="1:10" ht="15.75" thickBot="1" x14ac:dyDescent="0.3">
      <c r="A178">
        <f t="shared" si="2"/>
        <v>0</v>
      </c>
      <c r="C178" s="27" t="s">
        <v>106</v>
      </c>
      <c r="D178" s="107" cm="1">
        <f t="array" ref="D178">_xlfn.SWITCH($A178,1,"N/A",2,25%,3,50%,5,50%,6,75%,8,75%,9,1,0,0%)</f>
        <v>0</v>
      </c>
      <c r="E178" s="35" t="s">
        <v>234</v>
      </c>
      <c r="F178" s="60" t="s">
        <v>237</v>
      </c>
      <c r="G178" s="76"/>
      <c r="H178" s="36"/>
      <c r="I178" s="60"/>
      <c r="J178" s="66"/>
    </row>
    <row r="179" spans="1:10" ht="30.75" thickBot="1" x14ac:dyDescent="0.3">
      <c r="A179">
        <f t="shared" si="2"/>
        <v>0</v>
      </c>
      <c r="C179" s="32" t="s">
        <v>325</v>
      </c>
      <c r="D179" s="107" cm="1">
        <f t="array" ref="D179">_xlfn.SWITCH($A179,1,"N/A",2,25%,3,50%,5,50%,6,75%,8,75%,9,1,0,0%)</f>
        <v>0</v>
      </c>
      <c r="E179" s="35" t="s">
        <v>234</v>
      </c>
      <c r="F179" s="60" t="s">
        <v>237</v>
      </c>
      <c r="G179" s="76"/>
      <c r="H179" s="36"/>
      <c r="I179" s="60"/>
      <c r="J179" s="66"/>
    </row>
    <row r="180" spans="1:10" ht="30.75" thickBot="1" x14ac:dyDescent="0.3">
      <c r="A180">
        <f t="shared" si="2"/>
        <v>0</v>
      </c>
      <c r="C180" s="32" t="s">
        <v>323</v>
      </c>
      <c r="D180" s="107" cm="1">
        <f t="array" ref="D180">_xlfn.SWITCH($A180,1,"N/A",2,25%,3,50%,5,50%,6,75%,8,75%,9,1,0,0%)</f>
        <v>0</v>
      </c>
      <c r="E180" s="35" t="s">
        <v>234</v>
      </c>
      <c r="F180" s="60" t="s">
        <v>237</v>
      </c>
      <c r="G180" s="76"/>
      <c r="H180" s="36"/>
      <c r="I180" s="60"/>
      <c r="J180" s="66"/>
    </row>
    <row r="181" spans="1:10" ht="30.75" thickBot="1" x14ac:dyDescent="0.3">
      <c r="A181">
        <f t="shared" si="2"/>
        <v>0</v>
      </c>
      <c r="C181" s="32" t="s">
        <v>324</v>
      </c>
      <c r="D181" s="107" cm="1">
        <f t="array" ref="D181">_xlfn.SWITCH($A181,1,"N/A",2,25%,3,50%,5,50%,6,75%,8,75%,9,1,0,0%)</f>
        <v>0</v>
      </c>
      <c r="E181" s="35" t="s">
        <v>234</v>
      </c>
      <c r="F181" s="60" t="s">
        <v>237</v>
      </c>
      <c r="G181" s="76"/>
      <c r="H181" s="36"/>
      <c r="I181" s="60"/>
      <c r="J181" s="66"/>
    </row>
    <row r="182" spans="1:10" ht="15.75" thickBot="1" x14ac:dyDescent="0.3">
      <c r="A182">
        <f t="shared" si="2"/>
        <v>0</v>
      </c>
      <c r="C182" s="27" t="s">
        <v>107</v>
      </c>
      <c r="D182" s="107" cm="1">
        <f t="array" ref="D182">_xlfn.SWITCH($A182,1,"N/A",2,25%,3,50%,5,50%,6,75%,8,75%,9,1,0,0%)</f>
        <v>0</v>
      </c>
      <c r="E182" s="35" t="s">
        <v>234</v>
      </c>
      <c r="F182" s="60" t="s">
        <v>237</v>
      </c>
      <c r="G182" s="51"/>
      <c r="H182" s="52"/>
      <c r="I182" s="53"/>
      <c r="J182" s="70"/>
    </row>
    <row r="183" spans="1:10" ht="15.75" thickBot="1" x14ac:dyDescent="0.3">
      <c r="A183">
        <f t="shared" si="2"/>
        <v>0</v>
      </c>
      <c r="C183" s="27" t="s">
        <v>108</v>
      </c>
      <c r="D183" s="107" cm="1">
        <f t="array" ref="D183">_xlfn.SWITCH($A183,1,"N/A",2,25%,3,50%,5,50%,6,75%,8,75%,9,1,0,0%)</f>
        <v>0</v>
      </c>
      <c r="E183" s="35" t="s">
        <v>234</v>
      </c>
      <c r="F183" s="60" t="s">
        <v>237</v>
      </c>
      <c r="G183" s="51"/>
      <c r="H183" s="52"/>
      <c r="I183" s="53"/>
      <c r="J183" s="70"/>
    </row>
    <row r="184" spans="1:10" ht="15.75" thickBot="1" x14ac:dyDescent="0.3">
      <c r="A184">
        <f t="shared" si="2"/>
        <v>0</v>
      </c>
      <c r="C184" s="27" t="s">
        <v>109</v>
      </c>
      <c r="D184" s="107" cm="1">
        <f t="array" ref="D184">_xlfn.SWITCH($A184,1,"N/A",2,25%,3,50%,5,50%,6,75%,8,75%,9,1,0,0%)</f>
        <v>0</v>
      </c>
      <c r="E184" s="35" t="s">
        <v>232</v>
      </c>
      <c r="F184" s="60" t="s">
        <v>233</v>
      </c>
      <c r="G184" s="76"/>
      <c r="H184" s="36"/>
      <c r="I184" s="60"/>
      <c r="J184" s="66"/>
    </row>
    <row r="185" spans="1:10" ht="30.75" thickBot="1" x14ac:dyDescent="0.3">
      <c r="A185">
        <f t="shared" si="2"/>
        <v>0</v>
      </c>
      <c r="C185" s="32" t="s">
        <v>110</v>
      </c>
      <c r="D185" s="107" cm="1">
        <f t="array" ref="D185">_xlfn.SWITCH($A185,1,"N/A",2,25%,3,50%,5,50%,6,75%,8,75%,9,1,0,0%)</f>
        <v>0</v>
      </c>
      <c r="E185" s="35" t="s">
        <v>232</v>
      </c>
      <c r="F185" s="60" t="s">
        <v>233</v>
      </c>
      <c r="G185" s="35"/>
      <c r="H185" s="36"/>
      <c r="I185" s="60"/>
      <c r="J185" s="66"/>
    </row>
    <row r="186" spans="1:10" ht="30.75" thickBot="1" x14ac:dyDescent="0.3">
      <c r="A186">
        <f t="shared" si="2"/>
        <v>0</v>
      </c>
      <c r="C186" s="27" t="s">
        <v>111</v>
      </c>
      <c r="D186" s="107" cm="1">
        <f t="array" ref="D186">_xlfn.SWITCH($A186,1,"N/A",2,25%,3,50%,5,50%,6,75%,8,75%,9,1,0,0%)</f>
        <v>0</v>
      </c>
      <c r="E186" s="35" t="s">
        <v>232</v>
      </c>
      <c r="F186" s="60" t="s">
        <v>233</v>
      </c>
      <c r="G186" s="76"/>
      <c r="H186" s="36"/>
      <c r="I186" s="60"/>
      <c r="J186" s="66"/>
    </row>
    <row r="187" spans="1:10" ht="30.75" thickBot="1" x14ac:dyDescent="0.3">
      <c r="A187">
        <f t="shared" si="2"/>
        <v>0</v>
      </c>
      <c r="C187" s="32" t="s">
        <v>326</v>
      </c>
      <c r="D187" s="107" cm="1">
        <f t="array" ref="D187">_xlfn.SWITCH($A187,1,"N/A",2,25%,3,50%,5,50%,6,75%,8,75%,9,1,0,0%)</f>
        <v>0</v>
      </c>
      <c r="E187" s="35" t="s">
        <v>232</v>
      </c>
      <c r="F187" s="60" t="s">
        <v>233</v>
      </c>
      <c r="G187" s="76"/>
      <c r="H187" s="36"/>
      <c r="I187" s="60"/>
      <c r="J187" s="66"/>
    </row>
    <row r="188" spans="1:10" ht="30.75" thickBot="1" x14ac:dyDescent="0.3">
      <c r="A188">
        <f t="shared" si="2"/>
        <v>0</v>
      </c>
      <c r="C188" s="31" t="s">
        <v>112</v>
      </c>
      <c r="D188" s="107" cm="1">
        <f t="array" ref="D188">_xlfn.SWITCH($A188,1,"N/A",2,25%,3,50%,5,50%,6,75%,8,75%,9,1,0,0%)</f>
        <v>0</v>
      </c>
      <c r="E188" s="44"/>
      <c r="F188" s="46"/>
      <c r="G188" s="44"/>
      <c r="H188" s="45"/>
      <c r="I188" s="46"/>
      <c r="J188" s="67"/>
    </row>
    <row r="189" spans="1:10" ht="15.75" thickBot="1" x14ac:dyDescent="0.3">
      <c r="A189">
        <f t="shared" si="2"/>
        <v>0</v>
      </c>
      <c r="C189" s="27" t="s">
        <v>113</v>
      </c>
      <c r="D189" s="107" cm="1">
        <f t="array" ref="D189">_xlfn.SWITCH($A189,1,"N/A",2,25%,3,50%,5,50%,6,75%,8,75%,9,1,0,0%)</f>
        <v>0</v>
      </c>
      <c r="E189" s="35"/>
      <c r="F189" s="60"/>
      <c r="G189" s="35"/>
      <c r="H189" s="36"/>
      <c r="I189" s="60"/>
      <c r="J189" s="66"/>
    </row>
    <row r="190" spans="1:10" ht="30.75" thickBot="1" x14ac:dyDescent="0.3">
      <c r="A190">
        <f t="shared" si="2"/>
        <v>0</v>
      </c>
      <c r="C190" s="27" t="s">
        <v>114</v>
      </c>
      <c r="D190" s="107" cm="1">
        <f t="array" ref="D190">_xlfn.SWITCH($A190,1,"N/A",2,25%,3,50%,5,50%,6,75%,8,75%,9,1,0,0%)</f>
        <v>0</v>
      </c>
      <c r="E190" s="35"/>
      <c r="F190" s="60"/>
      <c r="G190" s="35"/>
      <c r="H190" s="36"/>
      <c r="I190" s="60"/>
      <c r="J190" s="66"/>
    </row>
    <row r="191" spans="1:10" ht="15.75" thickBot="1" x14ac:dyDescent="0.3">
      <c r="A191">
        <f t="shared" si="2"/>
        <v>0</v>
      </c>
      <c r="C191" s="27" t="s">
        <v>115</v>
      </c>
      <c r="D191" s="107" cm="1">
        <f t="array" ref="D191">_xlfn.SWITCH($A191,1,"N/A",2,25%,3,50%,5,50%,6,75%,8,75%,9,1,0,0%)</f>
        <v>0</v>
      </c>
      <c r="E191" s="35"/>
      <c r="F191" s="60"/>
      <c r="G191" s="35"/>
      <c r="H191" s="36"/>
      <c r="I191" s="60"/>
      <c r="J191" s="66"/>
    </row>
    <row r="192" spans="1:10" ht="30.75" thickBot="1" x14ac:dyDescent="0.3">
      <c r="A192">
        <f t="shared" si="2"/>
        <v>0</v>
      </c>
      <c r="C192" s="27" t="s">
        <v>116</v>
      </c>
      <c r="D192" s="107" cm="1">
        <f t="array" ref="D192">_xlfn.SWITCH($A192,1,"N/A",2,25%,3,50%,5,50%,6,75%,8,75%,9,1,0,0%)</f>
        <v>0</v>
      </c>
      <c r="E192" s="35"/>
      <c r="F192" s="60"/>
      <c r="G192" s="35"/>
      <c r="H192" s="36"/>
      <c r="I192" s="60"/>
      <c r="J192" s="66"/>
    </row>
    <row r="193" spans="1:10" ht="15.75" thickBot="1" x14ac:dyDescent="0.3">
      <c r="A193">
        <f t="shared" si="2"/>
        <v>0</v>
      </c>
      <c r="C193" s="27" t="s">
        <v>117</v>
      </c>
      <c r="D193" s="107" cm="1">
        <f t="array" ref="D193">_xlfn.SWITCH($A193,1,"N/A",2,25%,3,50%,5,50%,6,75%,8,75%,9,1,0,0%)</f>
        <v>0</v>
      </c>
      <c r="E193" s="35"/>
      <c r="F193" s="60"/>
      <c r="G193" s="35"/>
      <c r="H193" s="36"/>
      <c r="I193" s="60"/>
      <c r="J193" s="66"/>
    </row>
    <row r="194" spans="1:10" ht="30.75" thickBot="1" x14ac:dyDescent="0.3">
      <c r="A194">
        <f t="shared" ref="A194:A257" si="3">COUNTIF($G194:$I194,"FAIT")*3+COUNTIF($G194:$I194,"N/A")+COUNTIF($G194:$I194,"EN COURS")*2</f>
        <v>1</v>
      </c>
      <c r="C194" s="31" t="s">
        <v>118</v>
      </c>
      <c r="D194" s="107" t="str" cm="1">
        <f t="array" ref="D194">_xlfn.SWITCH($A194,1,"N/A",2,25%,3,50%,5,50%,6,75%,8,75%,9,1,0,0%)</f>
        <v>N/A</v>
      </c>
      <c r="E194" s="44"/>
      <c r="F194" s="46"/>
      <c r="G194" s="44" t="s">
        <v>30</v>
      </c>
      <c r="H194" s="45"/>
      <c r="I194" s="46"/>
      <c r="J194" s="67"/>
    </row>
    <row r="195" spans="1:10" ht="30.75" thickBot="1" x14ac:dyDescent="0.3">
      <c r="A195">
        <f t="shared" si="3"/>
        <v>0</v>
      </c>
      <c r="C195" s="32" t="s">
        <v>327</v>
      </c>
      <c r="D195" s="107" cm="1">
        <f t="array" ref="D195">_xlfn.SWITCH($A195,1,"N/A",2,25%,3,50%,5,50%,6,75%,8,75%,9,1,0,0%)</f>
        <v>0</v>
      </c>
      <c r="E195" s="35" t="s">
        <v>211</v>
      </c>
      <c r="F195" s="60" t="s">
        <v>211</v>
      </c>
      <c r="G195" s="35"/>
      <c r="H195" s="36"/>
      <c r="I195" s="60"/>
      <c r="J195" s="66"/>
    </row>
    <row r="196" spans="1:10" ht="30.75" thickBot="1" x14ac:dyDescent="0.3">
      <c r="A196">
        <f t="shared" si="3"/>
        <v>0</v>
      </c>
      <c r="C196" s="27" t="s">
        <v>119</v>
      </c>
      <c r="D196" s="107" cm="1">
        <f t="array" ref="D196">_xlfn.SWITCH($A196,1,"N/A",2,25%,3,50%,5,50%,6,75%,8,75%,9,1,0,0%)</f>
        <v>0</v>
      </c>
      <c r="E196" s="35" t="s">
        <v>211</v>
      </c>
      <c r="F196" s="60" t="s">
        <v>211</v>
      </c>
      <c r="G196" s="35"/>
      <c r="H196" s="36"/>
      <c r="I196" s="60"/>
      <c r="J196" s="71"/>
    </row>
    <row r="197" spans="1:10" ht="15.75" thickBot="1" x14ac:dyDescent="0.3">
      <c r="A197">
        <f t="shared" si="3"/>
        <v>0</v>
      </c>
      <c r="C197" s="27" t="s">
        <v>120</v>
      </c>
      <c r="D197" s="107" cm="1">
        <f t="array" ref="D197">_xlfn.SWITCH($A197,1,"N/A",2,25%,3,50%,5,50%,6,75%,8,75%,9,1,0,0%)</f>
        <v>0</v>
      </c>
      <c r="E197" s="35" t="s">
        <v>211</v>
      </c>
      <c r="F197" s="60" t="s">
        <v>211</v>
      </c>
      <c r="G197" s="35"/>
      <c r="H197" s="36"/>
      <c r="I197" s="60"/>
      <c r="J197" s="72"/>
    </row>
    <row r="198" spans="1:10" ht="15.75" thickBot="1" x14ac:dyDescent="0.3">
      <c r="A198">
        <f t="shared" si="3"/>
        <v>0</v>
      </c>
      <c r="C198" s="27" t="s">
        <v>121</v>
      </c>
      <c r="D198" s="107" cm="1">
        <f t="array" ref="D198">_xlfn.SWITCH($A198,1,"N/A",2,25%,3,50%,5,50%,6,75%,8,75%,9,1,0,0%)</f>
        <v>0</v>
      </c>
      <c r="E198" s="35" t="s">
        <v>211</v>
      </c>
      <c r="F198" s="60" t="s">
        <v>211</v>
      </c>
      <c r="G198" s="35"/>
      <c r="H198" s="36"/>
      <c r="I198" s="60"/>
      <c r="J198" s="72"/>
    </row>
    <row r="199" spans="1:10" ht="45.75" thickBot="1" x14ac:dyDescent="0.3">
      <c r="A199">
        <f t="shared" si="3"/>
        <v>0</v>
      </c>
      <c r="C199" s="27" t="s">
        <v>122</v>
      </c>
      <c r="D199" s="107" cm="1">
        <f t="array" ref="D199">_xlfn.SWITCH($A199,1,"N/A",2,25%,3,50%,5,50%,6,75%,8,75%,9,1,0,0%)</f>
        <v>0</v>
      </c>
      <c r="E199" s="35" t="s">
        <v>211</v>
      </c>
      <c r="F199" s="60" t="s">
        <v>211</v>
      </c>
      <c r="G199" s="35"/>
      <c r="H199" s="36"/>
      <c r="I199" s="60"/>
      <c r="J199" s="72"/>
    </row>
    <row r="200" spans="1:10" ht="30.75" thickBot="1" x14ac:dyDescent="0.3">
      <c r="A200">
        <f t="shared" si="3"/>
        <v>0</v>
      </c>
      <c r="C200" s="27" t="s">
        <v>123</v>
      </c>
      <c r="D200" s="107" cm="1">
        <f t="array" ref="D200">_xlfn.SWITCH($A200,1,"N/A",2,25%,3,50%,5,50%,6,75%,8,75%,9,1,0,0%)</f>
        <v>0</v>
      </c>
      <c r="E200" s="35" t="s">
        <v>211</v>
      </c>
      <c r="F200" s="60" t="s">
        <v>211</v>
      </c>
      <c r="G200" s="35"/>
      <c r="H200" s="36"/>
      <c r="I200" s="60"/>
      <c r="J200" s="72"/>
    </row>
    <row r="201" spans="1:10" ht="30.75" thickBot="1" x14ac:dyDescent="0.3">
      <c r="A201">
        <f t="shared" si="3"/>
        <v>1</v>
      </c>
      <c r="C201" s="31" t="s">
        <v>124</v>
      </c>
      <c r="D201" s="107" t="str" cm="1">
        <f t="array" ref="D201">_xlfn.SWITCH($A201,1,"N/A",2,25%,3,50%,5,50%,6,75%,8,75%,9,1,0,0%)</f>
        <v>N/A</v>
      </c>
      <c r="E201" s="44"/>
      <c r="F201" s="46"/>
      <c r="G201" s="44" t="s">
        <v>30</v>
      </c>
      <c r="H201" s="45"/>
      <c r="I201" s="46"/>
      <c r="J201" s="67"/>
    </row>
    <row r="202" spans="1:10" ht="30.75" thickBot="1" x14ac:dyDescent="0.3">
      <c r="A202">
        <f t="shared" si="3"/>
        <v>0</v>
      </c>
      <c r="C202" s="27" t="s">
        <v>125</v>
      </c>
      <c r="D202" s="107" cm="1">
        <f t="array" ref="D202">_xlfn.SWITCH($A202,1,"N/A",2,25%,3,50%,5,50%,6,75%,8,75%,9,1,0,0%)</f>
        <v>0</v>
      </c>
      <c r="E202" s="35" t="s">
        <v>211</v>
      </c>
      <c r="F202" s="60" t="s">
        <v>211</v>
      </c>
      <c r="G202" s="35"/>
      <c r="H202" s="36"/>
      <c r="I202" s="60"/>
      <c r="J202" s="66"/>
    </row>
    <row r="203" spans="1:10" ht="30.75" thickBot="1" x14ac:dyDescent="0.3">
      <c r="A203">
        <f t="shared" si="3"/>
        <v>0</v>
      </c>
      <c r="C203" s="27" t="s">
        <v>126</v>
      </c>
      <c r="D203" s="107" cm="1">
        <f t="array" ref="D203">_xlfn.SWITCH($A203,1,"N/A",2,25%,3,50%,5,50%,6,75%,8,75%,9,1,0,0%)</f>
        <v>0</v>
      </c>
      <c r="E203" s="35" t="s">
        <v>211</v>
      </c>
      <c r="F203" s="60" t="s">
        <v>211</v>
      </c>
      <c r="G203" s="35"/>
      <c r="H203" s="36"/>
      <c r="I203" s="60"/>
      <c r="J203" s="66"/>
    </row>
    <row r="204" spans="1:10" ht="30.75" thickBot="1" x14ac:dyDescent="0.3">
      <c r="A204">
        <f t="shared" si="3"/>
        <v>0</v>
      </c>
      <c r="C204" s="27" t="s">
        <v>127</v>
      </c>
      <c r="D204" s="107" cm="1">
        <f t="array" ref="D204">_xlfn.SWITCH($A204,1,"N/A",2,25%,3,50%,5,50%,6,75%,8,75%,9,1,0,0%)</f>
        <v>0</v>
      </c>
      <c r="E204" s="35" t="s">
        <v>211</v>
      </c>
      <c r="F204" s="60" t="s">
        <v>211</v>
      </c>
      <c r="G204" s="35"/>
      <c r="H204" s="36"/>
      <c r="I204" s="60"/>
      <c r="J204" s="66"/>
    </row>
    <row r="205" spans="1:10" ht="15.75" thickBot="1" x14ac:dyDescent="0.3">
      <c r="A205">
        <f t="shared" si="3"/>
        <v>0</v>
      </c>
      <c r="C205" s="27" t="s">
        <v>128</v>
      </c>
      <c r="D205" s="107" cm="1">
        <f t="array" ref="D205">_xlfn.SWITCH($A205,1,"N/A",2,25%,3,50%,5,50%,6,75%,8,75%,9,1,0,0%)</f>
        <v>0</v>
      </c>
      <c r="E205" s="35" t="s">
        <v>211</v>
      </c>
      <c r="F205" s="60" t="s">
        <v>211</v>
      </c>
      <c r="G205" s="35"/>
      <c r="H205" s="36"/>
      <c r="I205" s="60"/>
      <c r="J205" s="66"/>
    </row>
    <row r="206" spans="1:10" ht="45.75" thickBot="1" x14ac:dyDescent="0.3">
      <c r="A206">
        <f t="shared" si="3"/>
        <v>0</v>
      </c>
      <c r="C206" s="31" t="s">
        <v>129</v>
      </c>
      <c r="D206" s="107" cm="1">
        <f t="array" ref="D206">_xlfn.SWITCH($A206,1,"N/A",2,25%,3,50%,5,50%,6,75%,8,75%,9,1,0,0%)</f>
        <v>0</v>
      </c>
      <c r="E206" s="35" t="s">
        <v>231</v>
      </c>
      <c r="F206" s="60" t="s">
        <v>236</v>
      </c>
      <c r="G206" s="76"/>
      <c r="H206" s="36"/>
      <c r="I206" s="60"/>
      <c r="J206" s="66"/>
    </row>
    <row r="207" spans="1:10" ht="30.75" thickBot="1" x14ac:dyDescent="0.3">
      <c r="A207">
        <f t="shared" si="3"/>
        <v>0</v>
      </c>
      <c r="C207" s="32" t="s">
        <v>328</v>
      </c>
      <c r="D207" s="107" cm="1">
        <f t="array" ref="D207">_xlfn.SWITCH($A207,1,"N/A",2,25%,3,50%,5,50%,6,75%,8,75%,9,1,0,0%)</f>
        <v>0</v>
      </c>
      <c r="E207" s="35" t="s">
        <v>231</v>
      </c>
      <c r="F207" s="60" t="s">
        <v>236</v>
      </c>
      <c r="G207" s="35"/>
      <c r="H207" s="36"/>
      <c r="I207" s="60"/>
      <c r="J207" s="66"/>
    </row>
    <row r="208" spans="1:10" ht="15.75" thickBot="1" x14ac:dyDescent="0.3">
      <c r="A208">
        <f t="shared" si="3"/>
        <v>1</v>
      </c>
      <c r="C208" s="31" t="s">
        <v>130</v>
      </c>
      <c r="D208" s="107" t="str" cm="1">
        <f t="array" ref="D208">_xlfn.SWITCH($A208,1,"N/A",2,25%,3,50%,5,50%,6,75%,8,75%,9,1,0,0%)</f>
        <v>N/A</v>
      </c>
      <c r="E208" s="44"/>
      <c r="F208" s="46"/>
      <c r="G208" s="44" t="s">
        <v>30</v>
      </c>
      <c r="H208" s="45"/>
      <c r="I208" s="46"/>
      <c r="J208" s="67"/>
    </row>
    <row r="209" spans="1:10" ht="30.75" thickBot="1" x14ac:dyDescent="0.3">
      <c r="A209">
        <f t="shared" si="3"/>
        <v>0</v>
      </c>
      <c r="C209" s="27" t="s">
        <v>131</v>
      </c>
      <c r="D209" s="107" cm="1">
        <f t="array" ref="D209">_xlfn.SWITCH($A209,1,"N/A",2,25%,3,50%,5,50%,6,75%,8,75%,9,1,0,0%)</f>
        <v>0</v>
      </c>
      <c r="E209" s="35" t="s">
        <v>231</v>
      </c>
      <c r="F209" s="60" t="s">
        <v>236</v>
      </c>
      <c r="G209" s="35"/>
      <c r="H209" s="36"/>
      <c r="I209" s="60"/>
      <c r="J209" s="66"/>
    </row>
    <row r="210" spans="1:10" ht="15.75" thickBot="1" x14ac:dyDescent="0.3">
      <c r="A210">
        <f t="shared" si="3"/>
        <v>0</v>
      </c>
      <c r="C210" s="27" t="s">
        <v>132</v>
      </c>
      <c r="D210" s="107" cm="1">
        <f t="array" ref="D210">_xlfn.SWITCH($A210,1,"N/A",2,25%,3,50%,5,50%,6,75%,8,75%,9,1,0,0%)</f>
        <v>0</v>
      </c>
      <c r="E210" s="35" t="s">
        <v>231</v>
      </c>
      <c r="F210" s="60" t="s">
        <v>236</v>
      </c>
      <c r="G210" s="35"/>
      <c r="H210" s="36"/>
      <c r="I210" s="60"/>
      <c r="J210" s="66"/>
    </row>
    <row r="211" spans="1:10" ht="15.75" thickBot="1" x14ac:dyDescent="0.3">
      <c r="A211">
        <f t="shared" si="3"/>
        <v>0</v>
      </c>
      <c r="C211" s="32" t="s">
        <v>329</v>
      </c>
      <c r="D211" s="107" cm="1">
        <f t="array" ref="D211">_xlfn.SWITCH($A211,1,"N/A",2,25%,3,50%,5,50%,6,75%,8,75%,9,1,0,0%)</f>
        <v>0</v>
      </c>
      <c r="E211" s="35" t="s">
        <v>231</v>
      </c>
      <c r="F211" s="60" t="s">
        <v>236</v>
      </c>
      <c r="G211" s="35"/>
      <c r="H211" s="36"/>
      <c r="I211" s="60"/>
      <c r="J211" s="66"/>
    </row>
    <row r="212" spans="1:10" ht="30.75" thickBot="1" x14ac:dyDescent="0.3">
      <c r="A212">
        <f t="shared" si="3"/>
        <v>0</v>
      </c>
      <c r="C212" s="32" t="s">
        <v>330</v>
      </c>
      <c r="D212" s="107" cm="1">
        <f t="array" ref="D212">_xlfn.SWITCH($A212,1,"N/A",2,25%,3,50%,5,50%,6,75%,8,75%,9,1,0,0%)</f>
        <v>0</v>
      </c>
      <c r="E212" s="35" t="s">
        <v>231</v>
      </c>
      <c r="F212" s="60" t="s">
        <v>236</v>
      </c>
      <c r="G212" s="35"/>
      <c r="H212" s="36"/>
      <c r="I212" s="60"/>
      <c r="J212" s="66"/>
    </row>
    <row r="213" spans="1:10" ht="15.75" thickBot="1" x14ac:dyDescent="0.3">
      <c r="A213">
        <f t="shared" si="3"/>
        <v>0</v>
      </c>
      <c r="C213" s="27" t="s">
        <v>133</v>
      </c>
      <c r="D213" s="107" cm="1">
        <f t="array" ref="D213">_xlfn.SWITCH($A213,1,"N/A",2,25%,3,50%,5,50%,6,75%,8,75%,9,1,0,0%)</f>
        <v>0</v>
      </c>
      <c r="E213" s="35" t="s">
        <v>211</v>
      </c>
      <c r="F213" s="60" t="s">
        <v>236</v>
      </c>
      <c r="G213" s="35"/>
      <c r="H213" s="36"/>
      <c r="I213" s="60"/>
      <c r="J213" s="66"/>
    </row>
    <row r="214" spans="1:10" ht="15.75" thickBot="1" x14ac:dyDescent="0.3">
      <c r="A214">
        <f t="shared" si="3"/>
        <v>0</v>
      </c>
      <c r="C214" s="32" t="s">
        <v>331</v>
      </c>
      <c r="D214" s="107" cm="1">
        <f t="array" ref="D214">_xlfn.SWITCH($A214,1,"N/A",2,25%,3,50%,5,50%,6,75%,8,75%,9,1,0,0%)</f>
        <v>0</v>
      </c>
      <c r="E214" s="35" t="s">
        <v>211</v>
      </c>
      <c r="F214" s="60" t="s">
        <v>235</v>
      </c>
      <c r="G214" s="35"/>
      <c r="H214" s="36"/>
      <c r="I214" s="60"/>
      <c r="J214" s="66"/>
    </row>
    <row r="215" spans="1:10" ht="30.75" thickBot="1" x14ac:dyDescent="0.3">
      <c r="A215">
        <f t="shared" si="3"/>
        <v>0</v>
      </c>
      <c r="C215" s="32" t="s">
        <v>332</v>
      </c>
      <c r="D215" s="107" cm="1">
        <f t="array" ref="D215">_xlfn.SWITCH($A215,1,"N/A",2,25%,3,50%,5,50%,6,75%,8,75%,9,1,0,0%)</f>
        <v>0</v>
      </c>
      <c r="E215" s="35" t="s">
        <v>211</v>
      </c>
      <c r="F215" s="60" t="s">
        <v>235</v>
      </c>
      <c r="G215" s="35"/>
      <c r="H215" s="36"/>
      <c r="I215" s="60"/>
      <c r="J215" s="66"/>
    </row>
    <row r="216" spans="1:10" ht="15.75" thickBot="1" x14ac:dyDescent="0.3">
      <c r="A216">
        <f t="shared" si="3"/>
        <v>0</v>
      </c>
      <c r="C216" s="31" t="s">
        <v>134</v>
      </c>
      <c r="D216" s="107" cm="1">
        <f t="array" ref="D216">_xlfn.SWITCH($A216,1,"N/A",2,25%,3,50%,5,50%,6,75%,8,75%,9,1,0,0%)</f>
        <v>0</v>
      </c>
      <c r="E216" s="35" t="s">
        <v>211</v>
      </c>
      <c r="F216" s="60" t="s">
        <v>235</v>
      </c>
      <c r="G216" s="35"/>
      <c r="H216" s="36"/>
      <c r="I216" s="60"/>
      <c r="J216" s="66"/>
    </row>
    <row r="217" spans="1:10" ht="15.75" thickBot="1" x14ac:dyDescent="0.3">
      <c r="A217">
        <f t="shared" si="3"/>
        <v>0</v>
      </c>
      <c r="C217" s="27" t="s">
        <v>135</v>
      </c>
      <c r="D217" s="107" cm="1">
        <f t="array" ref="D217">_xlfn.SWITCH($A217,1,"N/A",2,25%,3,50%,5,50%,6,75%,8,75%,9,1,0,0%)</f>
        <v>0</v>
      </c>
      <c r="E217" s="35" t="s">
        <v>211</v>
      </c>
      <c r="F217" s="60" t="s">
        <v>235</v>
      </c>
      <c r="G217" s="35"/>
      <c r="H217" s="36"/>
      <c r="I217" s="60"/>
      <c r="J217" s="66"/>
    </row>
    <row r="218" spans="1:10" ht="30.75" thickBot="1" x14ac:dyDescent="0.3">
      <c r="A218">
        <f t="shared" si="3"/>
        <v>0</v>
      </c>
      <c r="C218" s="32" t="s">
        <v>334</v>
      </c>
      <c r="D218" s="107" cm="1">
        <f t="array" ref="D218">_xlfn.SWITCH($A218,1,"N/A",2,25%,3,50%,5,50%,6,75%,8,75%,9,1,0,0%)</f>
        <v>0</v>
      </c>
      <c r="E218" s="35" t="s">
        <v>211</v>
      </c>
      <c r="F218" s="60" t="s">
        <v>235</v>
      </c>
      <c r="G218" s="35"/>
      <c r="H218" s="36"/>
      <c r="I218" s="60"/>
      <c r="J218" s="66"/>
    </row>
    <row r="219" spans="1:10" ht="15.75" thickBot="1" x14ac:dyDescent="0.3">
      <c r="A219">
        <f t="shared" si="3"/>
        <v>0</v>
      </c>
      <c r="C219" s="27" t="s">
        <v>333</v>
      </c>
      <c r="D219" s="107" cm="1">
        <f t="array" ref="D219">_xlfn.SWITCH($A219,1,"N/A",2,25%,3,50%,5,50%,6,75%,8,75%,9,1,0,0%)</f>
        <v>0</v>
      </c>
      <c r="E219" s="35" t="s">
        <v>211</v>
      </c>
      <c r="F219" s="60" t="s">
        <v>235</v>
      </c>
      <c r="G219" s="35"/>
      <c r="H219" s="36"/>
      <c r="I219" s="60"/>
      <c r="J219" s="66"/>
    </row>
    <row r="220" spans="1:10" ht="30.75" thickBot="1" x14ac:dyDescent="0.3">
      <c r="A220">
        <f t="shared" si="3"/>
        <v>0</v>
      </c>
      <c r="C220" s="32" t="s">
        <v>335</v>
      </c>
      <c r="D220" s="107" cm="1">
        <f t="array" ref="D220">_xlfn.SWITCH($A220,1,"N/A",2,25%,3,50%,5,50%,6,75%,8,75%,9,1,0,0%)</f>
        <v>0</v>
      </c>
      <c r="E220" s="35" t="s">
        <v>211</v>
      </c>
      <c r="F220" s="60" t="s">
        <v>235</v>
      </c>
      <c r="G220" s="35"/>
      <c r="H220" s="36"/>
      <c r="I220" s="60"/>
      <c r="J220" s="66"/>
    </row>
    <row r="221" spans="1:10" ht="15.75" thickBot="1" x14ac:dyDescent="0.3">
      <c r="A221">
        <f t="shared" si="3"/>
        <v>0</v>
      </c>
      <c r="C221" s="31" t="s">
        <v>136</v>
      </c>
      <c r="D221" s="107" cm="1">
        <f t="array" ref="D221">_xlfn.SWITCH($A221,1,"N/A",2,25%,3,50%,5,50%,6,75%,8,75%,9,1,0,0%)</f>
        <v>0</v>
      </c>
      <c r="E221" s="35" t="s">
        <v>211</v>
      </c>
      <c r="F221" s="60" t="s">
        <v>235</v>
      </c>
      <c r="G221" s="35"/>
      <c r="H221" s="36"/>
      <c r="I221" s="60"/>
      <c r="J221" s="66"/>
    </row>
    <row r="222" spans="1:10" ht="30.75" thickBot="1" x14ac:dyDescent="0.3">
      <c r="A222">
        <f t="shared" si="3"/>
        <v>0</v>
      </c>
      <c r="C222" s="31" t="s">
        <v>137</v>
      </c>
      <c r="D222" s="107" cm="1">
        <f t="array" ref="D222">_xlfn.SWITCH($A222,1,"N/A",2,25%,3,50%,5,50%,6,75%,8,75%,9,1,0,0%)</f>
        <v>0</v>
      </c>
      <c r="E222" s="35" t="s">
        <v>211</v>
      </c>
      <c r="F222" s="60" t="s">
        <v>235</v>
      </c>
      <c r="G222" s="35"/>
      <c r="H222" s="36"/>
      <c r="I222" s="60"/>
      <c r="J222" s="66"/>
    </row>
    <row r="223" spans="1:10" ht="30.75" thickBot="1" x14ac:dyDescent="0.3">
      <c r="A223">
        <f t="shared" si="3"/>
        <v>0</v>
      </c>
      <c r="C223" s="31" t="s">
        <v>138</v>
      </c>
      <c r="D223" s="107" cm="1">
        <f t="array" ref="D223">_xlfn.SWITCH($A223,1,"N/A",2,25%,3,50%,5,50%,6,75%,8,75%,9,1,0,0%)</f>
        <v>0</v>
      </c>
      <c r="E223" s="35" t="s">
        <v>211</v>
      </c>
      <c r="F223" s="60" t="s">
        <v>235</v>
      </c>
      <c r="G223" s="35"/>
      <c r="H223" s="36"/>
      <c r="I223" s="60"/>
      <c r="J223" s="66"/>
    </row>
    <row r="224" spans="1:10" ht="30.75" thickBot="1" x14ac:dyDescent="0.3">
      <c r="A224">
        <f t="shared" si="3"/>
        <v>0</v>
      </c>
      <c r="C224" s="31" t="s">
        <v>139</v>
      </c>
      <c r="D224" s="107" cm="1">
        <f t="array" ref="D224">_xlfn.SWITCH($A224,1,"N/A",2,25%,3,50%,5,50%,6,75%,8,75%,9,1,0,0%)</f>
        <v>0</v>
      </c>
      <c r="E224" s="35" t="s">
        <v>210</v>
      </c>
      <c r="F224" s="60" t="s">
        <v>235</v>
      </c>
      <c r="G224" s="35"/>
      <c r="H224" s="36"/>
      <c r="I224" s="60"/>
      <c r="J224" s="66"/>
    </row>
    <row r="225" spans="1:11" ht="15.75" thickBot="1" x14ac:dyDescent="0.3">
      <c r="A225">
        <f t="shared" si="3"/>
        <v>0</v>
      </c>
      <c r="C225" s="32" t="s">
        <v>336</v>
      </c>
      <c r="D225" s="107" cm="1">
        <f t="array" ref="D225">_xlfn.SWITCH($A225,1,"N/A",2,25%,3,50%,5,50%,6,75%,8,75%,9,1,0,0%)</f>
        <v>0</v>
      </c>
      <c r="E225" s="35"/>
      <c r="F225" s="60"/>
      <c r="G225" s="35"/>
      <c r="H225" s="36"/>
      <c r="I225" s="60"/>
      <c r="J225" s="66"/>
    </row>
    <row r="226" spans="1:11" ht="30.75" thickBot="1" x14ac:dyDescent="0.3">
      <c r="A226">
        <f t="shared" si="3"/>
        <v>0</v>
      </c>
      <c r="C226" s="27" t="s">
        <v>140</v>
      </c>
      <c r="D226" s="107" cm="1">
        <f t="array" ref="D226">_xlfn.SWITCH($A226,1,"N/A",2,25%,3,50%,5,50%,6,75%,8,75%,9,1,0,0%)</f>
        <v>0</v>
      </c>
      <c r="E226" s="35"/>
      <c r="F226" s="60"/>
      <c r="G226" s="35"/>
      <c r="H226" s="36"/>
      <c r="I226" s="60"/>
      <c r="J226" s="66"/>
    </row>
    <row r="227" spans="1:11" ht="15.75" thickBot="1" x14ac:dyDescent="0.3">
      <c r="A227">
        <f t="shared" si="3"/>
        <v>0</v>
      </c>
      <c r="C227" s="27" t="s">
        <v>141</v>
      </c>
      <c r="D227" s="107" cm="1">
        <f t="array" ref="D227">_xlfn.SWITCH($A227,1,"N/A",2,25%,3,50%,5,50%,6,75%,8,75%,9,1,0,0%)</f>
        <v>0</v>
      </c>
      <c r="E227" s="35"/>
      <c r="F227" s="60"/>
      <c r="G227" s="35"/>
      <c r="H227" s="36"/>
      <c r="I227" s="60"/>
      <c r="J227" s="66"/>
    </row>
    <row r="228" spans="1:11" ht="15.75" thickBot="1" x14ac:dyDescent="0.3">
      <c r="A228">
        <f t="shared" si="3"/>
        <v>0</v>
      </c>
      <c r="C228" s="27" t="s">
        <v>142</v>
      </c>
      <c r="D228" s="107" cm="1">
        <f t="array" ref="D228">_xlfn.SWITCH($A228,1,"N/A",2,25%,3,50%,5,50%,6,75%,8,75%,9,1,0,0%)</f>
        <v>0</v>
      </c>
      <c r="E228" s="78"/>
      <c r="F228" s="60"/>
      <c r="G228" s="35"/>
      <c r="H228" s="36"/>
      <c r="I228" s="60"/>
      <c r="J228" s="66"/>
    </row>
    <row r="229" spans="1:11" ht="15.75" thickBot="1" x14ac:dyDescent="0.3">
      <c r="A229">
        <f t="shared" si="3"/>
        <v>0</v>
      </c>
      <c r="C229" s="27" t="s">
        <v>143</v>
      </c>
      <c r="D229" s="107" cm="1">
        <f t="array" ref="D229">_xlfn.SWITCH($A229,1,"N/A",2,25%,3,50%,5,50%,6,75%,8,75%,9,1,0,0%)</f>
        <v>0</v>
      </c>
      <c r="E229" s="35"/>
      <c r="F229" s="60"/>
      <c r="G229" s="35"/>
      <c r="H229" s="36"/>
      <c r="I229" s="60"/>
      <c r="J229" s="66"/>
    </row>
    <row r="230" spans="1:11" ht="15.75" thickBot="1" x14ac:dyDescent="0.3">
      <c r="A230">
        <f t="shared" si="3"/>
        <v>0</v>
      </c>
      <c r="C230" s="27" t="s">
        <v>144</v>
      </c>
      <c r="D230" s="107" cm="1">
        <f t="array" ref="D230">_xlfn.SWITCH($A230,1,"N/A",2,25%,3,50%,5,50%,6,75%,8,75%,9,1,0,0%)</f>
        <v>0</v>
      </c>
      <c r="E230" s="35"/>
      <c r="F230" s="60"/>
      <c r="G230" s="35"/>
      <c r="H230" s="36"/>
      <c r="I230" s="60"/>
      <c r="J230" s="66"/>
    </row>
    <row r="231" spans="1:11" ht="15.75" thickBot="1" x14ac:dyDescent="0.3">
      <c r="A231">
        <f t="shared" si="3"/>
        <v>0</v>
      </c>
      <c r="C231" s="31" t="s">
        <v>145</v>
      </c>
      <c r="D231" s="107" cm="1">
        <f t="array" ref="D231">_xlfn.SWITCH($A231,1,"N/A",2,25%,3,50%,5,50%,6,75%,8,75%,9,1,0,0%)</f>
        <v>0</v>
      </c>
      <c r="E231" s="35" t="s">
        <v>209</v>
      </c>
      <c r="F231" s="60" t="s">
        <v>209</v>
      </c>
      <c r="G231" s="76"/>
      <c r="H231" s="36"/>
      <c r="I231" s="60"/>
      <c r="J231" s="66"/>
    </row>
    <row r="232" spans="1:11" ht="15.75" thickBot="1" x14ac:dyDescent="0.3">
      <c r="A232">
        <f t="shared" si="3"/>
        <v>0</v>
      </c>
      <c r="C232" s="32" t="s">
        <v>146</v>
      </c>
      <c r="D232" s="107" cm="1">
        <f t="array" ref="D232">_xlfn.SWITCH($A232,1,"N/A",2,25%,3,50%,5,50%,6,75%,8,75%,9,1,0,0%)</f>
        <v>0</v>
      </c>
      <c r="E232" s="35" t="s">
        <v>209</v>
      </c>
      <c r="F232" s="60" t="s">
        <v>209</v>
      </c>
      <c r="G232" s="76"/>
      <c r="H232" s="36"/>
      <c r="I232" s="60"/>
      <c r="J232" s="66"/>
    </row>
    <row r="233" spans="1:11" ht="15.75" thickBot="1" x14ac:dyDescent="0.3">
      <c r="A233">
        <f t="shared" si="3"/>
        <v>0</v>
      </c>
      <c r="C233" s="31" t="s">
        <v>147</v>
      </c>
      <c r="D233" s="107" cm="1">
        <f t="array" ref="D233">_xlfn.SWITCH($A233,1,"N/A",2,25%,3,50%,5,50%,6,75%,8,75%,9,1,0,0%)</f>
        <v>0</v>
      </c>
      <c r="E233" s="35" t="s">
        <v>209</v>
      </c>
      <c r="F233" s="60" t="s">
        <v>209</v>
      </c>
      <c r="G233" s="35"/>
      <c r="H233" s="36"/>
      <c r="I233" s="60"/>
      <c r="J233" s="66"/>
    </row>
    <row r="234" spans="1:11" ht="15.75" thickBot="1" x14ac:dyDescent="0.3">
      <c r="A234">
        <f t="shared" si="3"/>
        <v>0</v>
      </c>
      <c r="C234" s="31" t="s">
        <v>148</v>
      </c>
      <c r="D234" s="107" cm="1">
        <f t="array" ref="D234">_xlfn.SWITCH($A234,1,"N/A",2,25%,3,50%,5,50%,6,75%,8,75%,9,1,0,0%)</f>
        <v>0</v>
      </c>
      <c r="E234" s="35" t="s">
        <v>209</v>
      </c>
      <c r="F234" s="60" t="s">
        <v>209</v>
      </c>
      <c r="G234" s="35"/>
      <c r="H234" s="36"/>
      <c r="I234" s="60"/>
      <c r="J234" s="66"/>
    </row>
    <row r="235" spans="1:11" ht="15.75" thickBot="1" x14ac:dyDescent="0.3">
      <c r="A235">
        <f t="shared" si="3"/>
        <v>0</v>
      </c>
      <c r="C235" s="31" t="s">
        <v>149</v>
      </c>
      <c r="D235" s="107" cm="1">
        <f t="array" ref="D235">_xlfn.SWITCH($A235,1,"N/A",2,25%,3,50%,5,50%,6,75%,8,75%,9,1,0,0%)</f>
        <v>0</v>
      </c>
      <c r="E235" s="35" t="s">
        <v>209</v>
      </c>
      <c r="F235" s="60" t="s">
        <v>209</v>
      </c>
      <c r="G235" s="35"/>
      <c r="H235" s="36"/>
      <c r="I235" s="60"/>
      <c r="J235" s="66"/>
    </row>
    <row r="236" spans="1:11" ht="15.75" thickBot="1" x14ac:dyDescent="0.3">
      <c r="A236">
        <f t="shared" si="3"/>
        <v>0</v>
      </c>
      <c r="C236" s="31" t="s">
        <v>150</v>
      </c>
      <c r="D236" s="107" cm="1">
        <f t="array" ref="D236">_xlfn.SWITCH($A236,1,"N/A",2,25%,3,50%,5,50%,6,75%,8,75%,9,1,0,0%)</f>
        <v>0</v>
      </c>
      <c r="E236" s="35" t="s">
        <v>209</v>
      </c>
      <c r="F236" s="60" t="s">
        <v>209</v>
      </c>
      <c r="G236" s="35"/>
      <c r="H236" s="36"/>
      <c r="I236" s="60"/>
      <c r="J236" s="66"/>
    </row>
    <row r="237" spans="1:11" ht="15.75" thickBot="1" x14ac:dyDescent="0.3">
      <c r="A237">
        <f t="shared" si="3"/>
        <v>0</v>
      </c>
      <c r="C237" s="31" t="s">
        <v>151</v>
      </c>
      <c r="D237" s="107" cm="1">
        <f t="array" ref="D237">_xlfn.SWITCH($A237,1,"N/A",2,25%,3,50%,5,50%,6,75%,8,75%,9,1,0,0%)</f>
        <v>0</v>
      </c>
      <c r="E237" s="54" t="s">
        <v>209</v>
      </c>
      <c r="F237" s="61" t="s">
        <v>209</v>
      </c>
      <c r="G237" s="54"/>
      <c r="H237" s="55"/>
      <c r="I237" s="61"/>
      <c r="J237" s="73"/>
    </row>
    <row r="238" spans="1:11" ht="16.5" thickBot="1" x14ac:dyDescent="0.3">
      <c r="A238">
        <f t="shared" si="3"/>
        <v>0</v>
      </c>
      <c r="C238" s="28" t="s">
        <v>200</v>
      </c>
      <c r="D238" s="29">
        <f>COUNTIF($D$2:$D237,"=100%")/(COUNTIF($D$2:$D237,"&lt;&gt;*")-COUNTBLANK($D$2:$D237))</f>
        <v>0</v>
      </c>
      <c r="E238" s="7"/>
      <c r="F238" s="7"/>
      <c r="G238" s="8"/>
      <c r="H238" s="8"/>
      <c r="I238" s="8"/>
      <c r="J238" s="9"/>
      <c r="K238" s="2"/>
    </row>
    <row r="239" spans="1:11" ht="16.5" thickBot="1" x14ac:dyDescent="0.3">
      <c r="A239">
        <f t="shared" si="3"/>
        <v>0</v>
      </c>
      <c r="C239" s="28" t="s">
        <v>199</v>
      </c>
      <c r="D239" s="30">
        <f>AVERAGEIF($D$2:$D237, "&lt;&gt; N/A")</f>
        <v>0</v>
      </c>
      <c r="E239" s="7"/>
      <c r="F239" s="7"/>
      <c r="G239" s="8"/>
      <c r="H239" s="8"/>
      <c r="I239" s="8"/>
      <c r="J239" s="9"/>
    </row>
    <row r="240" spans="1:11" x14ac:dyDescent="0.25">
      <c r="A240">
        <f t="shared" si="3"/>
        <v>0</v>
      </c>
    </row>
    <row r="241" spans="1:7" x14ac:dyDescent="0.25">
      <c r="A241">
        <f t="shared" si="3"/>
        <v>0</v>
      </c>
      <c r="D241" s="4"/>
    </row>
    <row r="242" spans="1:7" x14ac:dyDescent="0.25">
      <c r="A242">
        <f t="shared" si="3"/>
        <v>0</v>
      </c>
    </row>
    <row r="243" spans="1:7" x14ac:dyDescent="0.25">
      <c r="A243">
        <f t="shared" si="3"/>
        <v>0</v>
      </c>
      <c r="D243" s="4"/>
      <c r="G243" s="6"/>
    </row>
    <row r="244" spans="1:7" x14ac:dyDescent="0.25">
      <c r="A244">
        <f t="shared" si="3"/>
        <v>0</v>
      </c>
      <c r="D244" s="5"/>
    </row>
    <row r="245" spans="1:7" x14ac:dyDescent="0.25">
      <c r="A245">
        <f t="shared" si="3"/>
        <v>0</v>
      </c>
    </row>
    <row r="246" spans="1:7" x14ac:dyDescent="0.25">
      <c r="A246">
        <f t="shared" si="3"/>
        <v>0</v>
      </c>
    </row>
    <row r="247" spans="1:7" x14ac:dyDescent="0.25">
      <c r="A247">
        <f t="shared" si="3"/>
        <v>0</v>
      </c>
    </row>
    <row r="248" spans="1:7" x14ac:dyDescent="0.25">
      <c r="A248">
        <f t="shared" si="3"/>
        <v>0</v>
      </c>
    </row>
    <row r="249" spans="1:7" x14ac:dyDescent="0.25">
      <c r="A249">
        <f t="shared" si="3"/>
        <v>0</v>
      </c>
    </row>
    <row r="250" spans="1:7" x14ac:dyDescent="0.25">
      <c r="A250">
        <f t="shared" si="3"/>
        <v>0</v>
      </c>
    </row>
    <row r="251" spans="1:7" x14ac:dyDescent="0.25">
      <c r="A251">
        <f t="shared" si="3"/>
        <v>0</v>
      </c>
    </row>
    <row r="252" spans="1:7" x14ac:dyDescent="0.25">
      <c r="A252">
        <f t="shared" si="3"/>
        <v>0</v>
      </c>
    </row>
    <row r="253" spans="1:7" x14ac:dyDescent="0.25">
      <c r="A253">
        <f t="shared" si="3"/>
        <v>0</v>
      </c>
    </row>
    <row r="254" spans="1:7" x14ac:dyDescent="0.25">
      <c r="A254">
        <f t="shared" si="3"/>
        <v>0</v>
      </c>
    </row>
    <row r="255" spans="1:7" x14ac:dyDescent="0.25">
      <c r="A255">
        <f t="shared" si="3"/>
        <v>0</v>
      </c>
    </row>
    <row r="256" spans="1:7" x14ac:dyDescent="0.25">
      <c r="A256">
        <f t="shared" si="3"/>
        <v>0</v>
      </c>
    </row>
    <row r="257" spans="1:1" x14ac:dyDescent="0.25">
      <c r="A257">
        <f t="shared" si="3"/>
        <v>0</v>
      </c>
    </row>
    <row r="258" spans="1:1" x14ac:dyDescent="0.25">
      <c r="A258">
        <f t="shared" ref="A258:A321" si="4">COUNTIF($G258:$I258,"FAIT")*3+COUNTIF($G258:$I258,"N/A")+COUNTIF($G258:$I258,"EN COURS")*2</f>
        <v>0</v>
      </c>
    </row>
    <row r="259" spans="1:1" x14ac:dyDescent="0.25">
      <c r="A259">
        <f t="shared" si="4"/>
        <v>0</v>
      </c>
    </row>
    <row r="260" spans="1:1" x14ac:dyDescent="0.25">
      <c r="A260">
        <f t="shared" si="4"/>
        <v>0</v>
      </c>
    </row>
    <row r="261" spans="1:1" x14ac:dyDescent="0.25">
      <c r="A261">
        <f t="shared" si="4"/>
        <v>0</v>
      </c>
    </row>
    <row r="262" spans="1:1" x14ac:dyDescent="0.25">
      <c r="A262">
        <f t="shared" si="4"/>
        <v>0</v>
      </c>
    </row>
    <row r="263" spans="1:1" x14ac:dyDescent="0.25">
      <c r="A263">
        <f t="shared" si="4"/>
        <v>0</v>
      </c>
    </row>
    <row r="264" spans="1:1" x14ac:dyDescent="0.25">
      <c r="A264">
        <f t="shared" si="4"/>
        <v>0</v>
      </c>
    </row>
    <row r="265" spans="1:1" x14ac:dyDescent="0.25">
      <c r="A265">
        <f t="shared" si="4"/>
        <v>0</v>
      </c>
    </row>
    <row r="266" spans="1:1" x14ac:dyDescent="0.25">
      <c r="A266">
        <f t="shared" si="4"/>
        <v>0</v>
      </c>
    </row>
    <row r="267" spans="1:1" x14ac:dyDescent="0.25">
      <c r="A267">
        <f t="shared" si="4"/>
        <v>0</v>
      </c>
    </row>
    <row r="268" spans="1:1" x14ac:dyDescent="0.25">
      <c r="A268">
        <f t="shared" si="4"/>
        <v>0</v>
      </c>
    </row>
    <row r="269" spans="1:1" x14ac:dyDescent="0.25">
      <c r="A269">
        <f t="shared" si="4"/>
        <v>0</v>
      </c>
    </row>
    <row r="270" spans="1:1" x14ac:dyDescent="0.25">
      <c r="A270">
        <f t="shared" si="4"/>
        <v>0</v>
      </c>
    </row>
    <row r="271" spans="1:1" x14ac:dyDescent="0.25">
      <c r="A271">
        <f t="shared" si="4"/>
        <v>0</v>
      </c>
    </row>
    <row r="272" spans="1:1" x14ac:dyDescent="0.25">
      <c r="A272">
        <f t="shared" si="4"/>
        <v>0</v>
      </c>
    </row>
    <row r="273" spans="1:1" x14ac:dyDescent="0.25">
      <c r="A273">
        <f t="shared" si="4"/>
        <v>0</v>
      </c>
    </row>
    <row r="274" spans="1:1" x14ac:dyDescent="0.25">
      <c r="A274">
        <f t="shared" si="4"/>
        <v>0</v>
      </c>
    </row>
    <row r="275" spans="1:1" x14ac:dyDescent="0.25">
      <c r="A275">
        <f t="shared" si="4"/>
        <v>0</v>
      </c>
    </row>
    <row r="276" spans="1:1" x14ac:dyDescent="0.25">
      <c r="A276">
        <f t="shared" si="4"/>
        <v>0</v>
      </c>
    </row>
    <row r="277" spans="1:1" x14ac:dyDescent="0.25">
      <c r="A277">
        <f t="shared" si="4"/>
        <v>0</v>
      </c>
    </row>
    <row r="278" spans="1:1" x14ac:dyDescent="0.25">
      <c r="A278">
        <f t="shared" si="4"/>
        <v>0</v>
      </c>
    </row>
    <row r="279" spans="1:1" x14ac:dyDescent="0.25">
      <c r="A279">
        <f t="shared" si="4"/>
        <v>0</v>
      </c>
    </row>
    <row r="280" spans="1:1" x14ac:dyDescent="0.25">
      <c r="A280">
        <f t="shared" si="4"/>
        <v>0</v>
      </c>
    </row>
    <row r="281" spans="1:1" x14ac:dyDescent="0.25">
      <c r="A281">
        <f t="shared" si="4"/>
        <v>0</v>
      </c>
    </row>
    <row r="282" spans="1:1" x14ac:dyDescent="0.25">
      <c r="A282">
        <f t="shared" si="4"/>
        <v>0</v>
      </c>
    </row>
    <row r="283" spans="1:1" x14ac:dyDescent="0.25">
      <c r="A283">
        <f t="shared" si="4"/>
        <v>0</v>
      </c>
    </row>
    <row r="284" spans="1:1" x14ac:dyDescent="0.25">
      <c r="A284">
        <f t="shared" si="4"/>
        <v>0</v>
      </c>
    </row>
    <row r="285" spans="1:1" x14ac:dyDescent="0.25">
      <c r="A285">
        <f t="shared" si="4"/>
        <v>0</v>
      </c>
    </row>
    <row r="286" spans="1:1" x14ac:dyDescent="0.25">
      <c r="A286">
        <f t="shared" si="4"/>
        <v>0</v>
      </c>
    </row>
    <row r="287" spans="1:1" x14ac:dyDescent="0.25">
      <c r="A287">
        <f t="shared" si="4"/>
        <v>0</v>
      </c>
    </row>
    <row r="288" spans="1:1" x14ac:dyDescent="0.25">
      <c r="A288">
        <f t="shared" si="4"/>
        <v>0</v>
      </c>
    </row>
    <row r="289" spans="1:1" x14ac:dyDescent="0.25">
      <c r="A289">
        <f t="shared" si="4"/>
        <v>0</v>
      </c>
    </row>
    <row r="290" spans="1:1" x14ac:dyDescent="0.25">
      <c r="A290">
        <f t="shared" si="4"/>
        <v>0</v>
      </c>
    </row>
    <row r="291" spans="1:1" x14ac:dyDescent="0.25">
      <c r="A291">
        <f t="shared" si="4"/>
        <v>0</v>
      </c>
    </row>
    <row r="292" spans="1:1" x14ac:dyDescent="0.25">
      <c r="A292">
        <f t="shared" si="4"/>
        <v>0</v>
      </c>
    </row>
    <row r="293" spans="1:1" x14ac:dyDescent="0.25">
      <c r="A293">
        <f t="shared" si="4"/>
        <v>0</v>
      </c>
    </row>
    <row r="294" spans="1:1" x14ac:dyDescent="0.25">
      <c r="A294">
        <f t="shared" si="4"/>
        <v>0</v>
      </c>
    </row>
    <row r="295" spans="1:1" x14ac:dyDescent="0.25">
      <c r="A295">
        <f t="shared" si="4"/>
        <v>0</v>
      </c>
    </row>
    <row r="296" spans="1:1" x14ac:dyDescent="0.25">
      <c r="A296">
        <f t="shared" si="4"/>
        <v>0</v>
      </c>
    </row>
    <row r="297" spans="1:1" x14ac:dyDescent="0.25">
      <c r="A297">
        <f t="shared" si="4"/>
        <v>0</v>
      </c>
    </row>
    <row r="298" spans="1:1" x14ac:dyDescent="0.25">
      <c r="A298">
        <f t="shared" si="4"/>
        <v>0</v>
      </c>
    </row>
    <row r="299" spans="1:1" x14ac:dyDescent="0.25">
      <c r="A299">
        <f t="shared" si="4"/>
        <v>0</v>
      </c>
    </row>
    <row r="300" spans="1:1" x14ac:dyDescent="0.25">
      <c r="A300">
        <f t="shared" si="4"/>
        <v>0</v>
      </c>
    </row>
    <row r="301" spans="1:1" x14ac:dyDescent="0.25">
      <c r="A301">
        <f t="shared" si="4"/>
        <v>0</v>
      </c>
    </row>
    <row r="302" spans="1:1" x14ac:dyDescent="0.25">
      <c r="A302">
        <f t="shared" si="4"/>
        <v>0</v>
      </c>
    </row>
    <row r="303" spans="1:1" x14ac:dyDescent="0.25">
      <c r="A303">
        <f t="shared" si="4"/>
        <v>0</v>
      </c>
    </row>
    <row r="304" spans="1:1" x14ac:dyDescent="0.25">
      <c r="A304">
        <f t="shared" si="4"/>
        <v>0</v>
      </c>
    </row>
    <row r="305" spans="1:1" x14ac:dyDescent="0.25">
      <c r="A305">
        <f t="shared" si="4"/>
        <v>0</v>
      </c>
    </row>
    <row r="306" spans="1:1" x14ac:dyDescent="0.25">
      <c r="A306">
        <f t="shared" si="4"/>
        <v>0</v>
      </c>
    </row>
    <row r="307" spans="1:1" x14ac:dyDescent="0.25">
      <c r="A307">
        <f t="shared" si="4"/>
        <v>0</v>
      </c>
    </row>
    <row r="308" spans="1:1" x14ac:dyDescent="0.25">
      <c r="A308">
        <f t="shared" si="4"/>
        <v>0</v>
      </c>
    </row>
    <row r="309" spans="1:1" x14ac:dyDescent="0.25">
      <c r="A309">
        <f t="shared" si="4"/>
        <v>0</v>
      </c>
    </row>
    <row r="310" spans="1:1" x14ac:dyDescent="0.25">
      <c r="A310">
        <f t="shared" si="4"/>
        <v>0</v>
      </c>
    </row>
    <row r="311" spans="1:1" x14ac:dyDescent="0.25">
      <c r="A311">
        <f t="shared" si="4"/>
        <v>0</v>
      </c>
    </row>
    <row r="312" spans="1:1" x14ac:dyDescent="0.25">
      <c r="A312">
        <f t="shared" si="4"/>
        <v>0</v>
      </c>
    </row>
    <row r="313" spans="1:1" x14ac:dyDescent="0.25">
      <c r="A313">
        <f t="shared" si="4"/>
        <v>0</v>
      </c>
    </row>
    <row r="314" spans="1:1" x14ac:dyDescent="0.25">
      <c r="A314">
        <f t="shared" si="4"/>
        <v>0</v>
      </c>
    </row>
    <row r="315" spans="1:1" x14ac:dyDescent="0.25">
      <c r="A315">
        <f t="shared" si="4"/>
        <v>0</v>
      </c>
    </row>
    <row r="316" spans="1:1" x14ac:dyDescent="0.25">
      <c r="A316">
        <f t="shared" si="4"/>
        <v>0</v>
      </c>
    </row>
    <row r="317" spans="1:1" x14ac:dyDescent="0.25">
      <c r="A317">
        <f t="shared" si="4"/>
        <v>0</v>
      </c>
    </row>
    <row r="318" spans="1:1" x14ac:dyDescent="0.25">
      <c r="A318">
        <f t="shared" si="4"/>
        <v>0</v>
      </c>
    </row>
    <row r="319" spans="1:1" x14ac:dyDescent="0.25">
      <c r="A319">
        <f t="shared" si="4"/>
        <v>0</v>
      </c>
    </row>
    <row r="320" spans="1:1" x14ac:dyDescent="0.25">
      <c r="A320">
        <f t="shared" si="4"/>
        <v>0</v>
      </c>
    </row>
    <row r="321" spans="1:1" x14ac:dyDescent="0.25">
      <c r="A321">
        <f t="shared" si="4"/>
        <v>0</v>
      </c>
    </row>
    <row r="322" spans="1:1" x14ac:dyDescent="0.25">
      <c r="A322">
        <f t="shared" ref="A322:A385" si="5">COUNTIF($G322:$I322,"FAIT")*3+COUNTIF($G322:$I322,"N/A")+COUNTIF($G322:$I322,"EN COURS")*2</f>
        <v>0</v>
      </c>
    </row>
    <row r="323" spans="1:1" x14ac:dyDescent="0.25">
      <c r="A323">
        <f t="shared" si="5"/>
        <v>0</v>
      </c>
    </row>
    <row r="324" spans="1:1" x14ac:dyDescent="0.25">
      <c r="A324">
        <f t="shared" si="5"/>
        <v>0</v>
      </c>
    </row>
    <row r="325" spans="1:1" x14ac:dyDescent="0.25">
      <c r="A325">
        <f t="shared" si="5"/>
        <v>0</v>
      </c>
    </row>
    <row r="326" spans="1:1" x14ac:dyDescent="0.25">
      <c r="A326">
        <f t="shared" si="5"/>
        <v>0</v>
      </c>
    </row>
    <row r="327" spans="1:1" x14ac:dyDescent="0.25">
      <c r="A327">
        <f t="shared" si="5"/>
        <v>0</v>
      </c>
    </row>
    <row r="328" spans="1:1" x14ac:dyDescent="0.25">
      <c r="A328">
        <f t="shared" si="5"/>
        <v>0</v>
      </c>
    </row>
    <row r="329" spans="1:1" x14ac:dyDescent="0.25">
      <c r="A329">
        <f t="shared" si="5"/>
        <v>0</v>
      </c>
    </row>
    <row r="330" spans="1:1" x14ac:dyDescent="0.25">
      <c r="A330">
        <f t="shared" si="5"/>
        <v>0</v>
      </c>
    </row>
    <row r="331" spans="1:1" x14ac:dyDescent="0.25">
      <c r="A331">
        <f t="shared" si="5"/>
        <v>0</v>
      </c>
    </row>
    <row r="332" spans="1:1" x14ac:dyDescent="0.25">
      <c r="A332">
        <f t="shared" si="5"/>
        <v>0</v>
      </c>
    </row>
    <row r="333" spans="1:1" x14ac:dyDescent="0.25">
      <c r="A333">
        <f t="shared" si="5"/>
        <v>0</v>
      </c>
    </row>
    <row r="334" spans="1:1" x14ac:dyDescent="0.25">
      <c r="A334">
        <f t="shared" si="5"/>
        <v>0</v>
      </c>
    </row>
    <row r="335" spans="1:1" x14ac:dyDescent="0.25">
      <c r="A335">
        <f t="shared" si="5"/>
        <v>0</v>
      </c>
    </row>
    <row r="336" spans="1:1" x14ac:dyDescent="0.25">
      <c r="A336">
        <f t="shared" si="5"/>
        <v>0</v>
      </c>
    </row>
    <row r="337" spans="1:1" x14ac:dyDescent="0.25">
      <c r="A337">
        <f t="shared" si="5"/>
        <v>0</v>
      </c>
    </row>
    <row r="338" spans="1:1" x14ac:dyDescent="0.25">
      <c r="A338">
        <f t="shared" si="5"/>
        <v>0</v>
      </c>
    </row>
    <row r="339" spans="1:1" x14ac:dyDescent="0.25">
      <c r="A339">
        <f t="shared" si="5"/>
        <v>0</v>
      </c>
    </row>
    <row r="340" spans="1:1" x14ac:dyDescent="0.25">
      <c r="A340">
        <f t="shared" si="5"/>
        <v>0</v>
      </c>
    </row>
    <row r="341" spans="1:1" x14ac:dyDescent="0.25">
      <c r="A341">
        <f t="shared" si="5"/>
        <v>0</v>
      </c>
    </row>
    <row r="342" spans="1:1" x14ac:dyDescent="0.25">
      <c r="A342">
        <f t="shared" si="5"/>
        <v>0</v>
      </c>
    </row>
    <row r="343" spans="1:1" x14ac:dyDescent="0.25">
      <c r="A343">
        <f t="shared" si="5"/>
        <v>0</v>
      </c>
    </row>
    <row r="344" spans="1:1" x14ac:dyDescent="0.25">
      <c r="A344">
        <f t="shared" si="5"/>
        <v>0</v>
      </c>
    </row>
    <row r="345" spans="1:1" x14ac:dyDescent="0.25">
      <c r="A345">
        <f t="shared" si="5"/>
        <v>0</v>
      </c>
    </row>
    <row r="346" spans="1:1" x14ac:dyDescent="0.25">
      <c r="A346">
        <f t="shared" si="5"/>
        <v>0</v>
      </c>
    </row>
    <row r="347" spans="1:1" x14ac:dyDescent="0.25">
      <c r="A347">
        <f t="shared" si="5"/>
        <v>0</v>
      </c>
    </row>
    <row r="348" spans="1:1" x14ac:dyDescent="0.25">
      <c r="A348">
        <f t="shared" si="5"/>
        <v>0</v>
      </c>
    </row>
    <row r="349" spans="1:1" x14ac:dyDescent="0.25">
      <c r="A349">
        <f t="shared" si="5"/>
        <v>0</v>
      </c>
    </row>
    <row r="350" spans="1:1" x14ac:dyDescent="0.25">
      <c r="A350">
        <f t="shared" si="5"/>
        <v>0</v>
      </c>
    </row>
    <row r="351" spans="1:1" x14ac:dyDescent="0.25">
      <c r="A351">
        <f t="shared" si="5"/>
        <v>0</v>
      </c>
    </row>
    <row r="352" spans="1:1" x14ac:dyDescent="0.25">
      <c r="A352">
        <f t="shared" si="5"/>
        <v>0</v>
      </c>
    </row>
    <row r="353" spans="1:1" x14ac:dyDescent="0.25">
      <c r="A353">
        <f t="shared" si="5"/>
        <v>0</v>
      </c>
    </row>
    <row r="354" spans="1:1" x14ac:dyDescent="0.25">
      <c r="A354">
        <f t="shared" si="5"/>
        <v>0</v>
      </c>
    </row>
    <row r="355" spans="1:1" x14ac:dyDescent="0.25">
      <c r="A355">
        <f t="shared" si="5"/>
        <v>0</v>
      </c>
    </row>
    <row r="356" spans="1:1" x14ac:dyDescent="0.25">
      <c r="A356">
        <f t="shared" si="5"/>
        <v>0</v>
      </c>
    </row>
    <row r="357" spans="1:1" x14ac:dyDescent="0.25">
      <c r="A357">
        <f t="shared" si="5"/>
        <v>0</v>
      </c>
    </row>
    <row r="358" spans="1:1" x14ac:dyDescent="0.25">
      <c r="A358">
        <f t="shared" si="5"/>
        <v>0</v>
      </c>
    </row>
    <row r="359" spans="1:1" x14ac:dyDescent="0.25">
      <c r="A359">
        <f t="shared" si="5"/>
        <v>0</v>
      </c>
    </row>
    <row r="360" spans="1:1" x14ac:dyDescent="0.25">
      <c r="A360">
        <f t="shared" si="5"/>
        <v>0</v>
      </c>
    </row>
    <row r="361" spans="1:1" x14ac:dyDescent="0.25">
      <c r="A361">
        <f t="shared" si="5"/>
        <v>0</v>
      </c>
    </row>
    <row r="362" spans="1:1" x14ac:dyDescent="0.25">
      <c r="A362">
        <f t="shared" si="5"/>
        <v>0</v>
      </c>
    </row>
    <row r="363" spans="1:1" x14ac:dyDescent="0.25">
      <c r="A363">
        <f t="shared" si="5"/>
        <v>0</v>
      </c>
    </row>
    <row r="364" spans="1:1" x14ac:dyDescent="0.25">
      <c r="A364">
        <f t="shared" si="5"/>
        <v>0</v>
      </c>
    </row>
    <row r="365" spans="1:1" x14ac:dyDescent="0.25">
      <c r="A365">
        <f t="shared" si="5"/>
        <v>0</v>
      </c>
    </row>
    <row r="366" spans="1:1" x14ac:dyDescent="0.25">
      <c r="A366">
        <f t="shared" si="5"/>
        <v>0</v>
      </c>
    </row>
    <row r="367" spans="1:1" x14ac:dyDescent="0.25">
      <c r="A367">
        <f t="shared" si="5"/>
        <v>0</v>
      </c>
    </row>
    <row r="368" spans="1:1" x14ac:dyDescent="0.25">
      <c r="A368">
        <f t="shared" si="5"/>
        <v>0</v>
      </c>
    </row>
    <row r="369" spans="1:1" x14ac:dyDescent="0.25">
      <c r="A369">
        <f t="shared" si="5"/>
        <v>0</v>
      </c>
    </row>
    <row r="370" spans="1:1" x14ac:dyDescent="0.25">
      <c r="A370">
        <f t="shared" si="5"/>
        <v>0</v>
      </c>
    </row>
    <row r="371" spans="1:1" x14ac:dyDescent="0.25">
      <c r="A371">
        <f t="shared" si="5"/>
        <v>0</v>
      </c>
    </row>
    <row r="372" spans="1:1" x14ac:dyDescent="0.25">
      <c r="A372">
        <f t="shared" si="5"/>
        <v>0</v>
      </c>
    </row>
    <row r="373" spans="1:1" x14ac:dyDescent="0.25">
      <c r="A373">
        <f t="shared" si="5"/>
        <v>0</v>
      </c>
    </row>
    <row r="374" spans="1:1" x14ac:dyDescent="0.25">
      <c r="A374">
        <f t="shared" si="5"/>
        <v>0</v>
      </c>
    </row>
    <row r="375" spans="1:1" x14ac:dyDescent="0.25">
      <c r="A375">
        <f t="shared" si="5"/>
        <v>0</v>
      </c>
    </row>
    <row r="376" spans="1:1" x14ac:dyDescent="0.25">
      <c r="A376">
        <f t="shared" si="5"/>
        <v>0</v>
      </c>
    </row>
    <row r="377" spans="1:1" x14ac:dyDescent="0.25">
      <c r="A377">
        <f t="shared" si="5"/>
        <v>0</v>
      </c>
    </row>
    <row r="378" spans="1:1" x14ac:dyDescent="0.25">
      <c r="A378">
        <f t="shared" si="5"/>
        <v>0</v>
      </c>
    </row>
    <row r="379" spans="1:1" x14ac:dyDescent="0.25">
      <c r="A379">
        <f t="shared" si="5"/>
        <v>0</v>
      </c>
    </row>
    <row r="380" spans="1:1" x14ac:dyDescent="0.25">
      <c r="A380">
        <f t="shared" si="5"/>
        <v>0</v>
      </c>
    </row>
    <row r="381" spans="1:1" x14ac:dyDescent="0.25">
      <c r="A381">
        <f t="shared" si="5"/>
        <v>0</v>
      </c>
    </row>
    <row r="382" spans="1:1" x14ac:dyDescent="0.25">
      <c r="A382">
        <f t="shared" si="5"/>
        <v>0</v>
      </c>
    </row>
    <row r="383" spans="1:1" x14ac:dyDescent="0.25">
      <c r="A383">
        <f t="shared" si="5"/>
        <v>0</v>
      </c>
    </row>
    <row r="384" spans="1:1" x14ac:dyDescent="0.25">
      <c r="A384">
        <f t="shared" si="5"/>
        <v>0</v>
      </c>
    </row>
    <row r="385" spans="1:1" x14ac:dyDescent="0.25">
      <c r="A385">
        <f t="shared" si="5"/>
        <v>0</v>
      </c>
    </row>
    <row r="386" spans="1:1" x14ac:dyDescent="0.25">
      <c r="A386">
        <f t="shared" ref="A386:A449" si="6">COUNTIF($G386:$I386,"FAIT")*3+COUNTIF($G386:$I386,"N/A")+COUNTIF($G386:$I386,"EN COURS")*2</f>
        <v>0</v>
      </c>
    </row>
    <row r="387" spans="1:1" x14ac:dyDescent="0.25">
      <c r="A387">
        <f t="shared" si="6"/>
        <v>0</v>
      </c>
    </row>
    <row r="388" spans="1:1" x14ac:dyDescent="0.25">
      <c r="A388">
        <f t="shared" si="6"/>
        <v>0</v>
      </c>
    </row>
    <row r="389" spans="1:1" x14ac:dyDescent="0.25">
      <c r="A389">
        <f t="shared" si="6"/>
        <v>0</v>
      </c>
    </row>
    <row r="390" spans="1:1" x14ac:dyDescent="0.25">
      <c r="A390">
        <f t="shared" si="6"/>
        <v>0</v>
      </c>
    </row>
    <row r="391" spans="1:1" x14ac:dyDescent="0.25">
      <c r="A391">
        <f t="shared" si="6"/>
        <v>0</v>
      </c>
    </row>
    <row r="392" spans="1:1" x14ac:dyDescent="0.25">
      <c r="A392">
        <f t="shared" si="6"/>
        <v>0</v>
      </c>
    </row>
    <row r="393" spans="1:1" x14ac:dyDescent="0.25">
      <c r="A393">
        <f t="shared" si="6"/>
        <v>0</v>
      </c>
    </row>
    <row r="394" spans="1:1" x14ac:dyDescent="0.25">
      <c r="A394">
        <f t="shared" si="6"/>
        <v>0</v>
      </c>
    </row>
    <row r="395" spans="1:1" x14ac:dyDescent="0.25">
      <c r="A395">
        <f t="shared" si="6"/>
        <v>0</v>
      </c>
    </row>
    <row r="396" spans="1:1" x14ac:dyDescent="0.25">
      <c r="A396">
        <f t="shared" si="6"/>
        <v>0</v>
      </c>
    </row>
    <row r="397" spans="1:1" x14ac:dyDescent="0.25">
      <c r="A397">
        <f t="shared" si="6"/>
        <v>0</v>
      </c>
    </row>
    <row r="398" spans="1:1" x14ac:dyDescent="0.25">
      <c r="A398">
        <f t="shared" si="6"/>
        <v>0</v>
      </c>
    </row>
    <row r="399" spans="1:1" x14ac:dyDescent="0.25">
      <c r="A399">
        <f t="shared" si="6"/>
        <v>0</v>
      </c>
    </row>
    <row r="400" spans="1:1" x14ac:dyDescent="0.25">
      <c r="A400">
        <f t="shared" si="6"/>
        <v>0</v>
      </c>
    </row>
    <row r="401" spans="1:1" x14ac:dyDescent="0.25">
      <c r="A401">
        <f t="shared" si="6"/>
        <v>0</v>
      </c>
    </row>
    <row r="402" spans="1:1" x14ac:dyDescent="0.25">
      <c r="A402">
        <f t="shared" si="6"/>
        <v>0</v>
      </c>
    </row>
    <row r="403" spans="1:1" x14ac:dyDescent="0.25">
      <c r="A403">
        <f t="shared" si="6"/>
        <v>0</v>
      </c>
    </row>
    <row r="404" spans="1:1" x14ac:dyDescent="0.25">
      <c r="A404">
        <f t="shared" si="6"/>
        <v>0</v>
      </c>
    </row>
    <row r="405" spans="1:1" x14ac:dyDescent="0.25">
      <c r="A405">
        <f t="shared" si="6"/>
        <v>0</v>
      </c>
    </row>
    <row r="406" spans="1:1" x14ac:dyDescent="0.25">
      <c r="A406">
        <f t="shared" si="6"/>
        <v>0</v>
      </c>
    </row>
    <row r="407" spans="1:1" x14ac:dyDescent="0.25">
      <c r="A407">
        <f t="shared" si="6"/>
        <v>0</v>
      </c>
    </row>
    <row r="408" spans="1:1" x14ac:dyDescent="0.25">
      <c r="A408">
        <f t="shared" si="6"/>
        <v>0</v>
      </c>
    </row>
    <row r="409" spans="1:1" x14ac:dyDescent="0.25">
      <c r="A409">
        <f t="shared" si="6"/>
        <v>0</v>
      </c>
    </row>
    <row r="410" spans="1:1" x14ac:dyDescent="0.25">
      <c r="A410">
        <f t="shared" si="6"/>
        <v>0</v>
      </c>
    </row>
    <row r="411" spans="1:1" x14ac:dyDescent="0.25">
      <c r="A411">
        <f t="shared" si="6"/>
        <v>0</v>
      </c>
    </row>
    <row r="412" spans="1:1" x14ac:dyDescent="0.25">
      <c r="A412">
        <f t="shared" si="6"/>
        <v>0</v>
      </c>
    </row>
    <row r="413" spans="1:1" x14ac:dyDescent="0.25">
      <c r="A413">
        <f t="shared" si="6"/>
        <v>0</v>
      </c>
    </row>
    <row r="414" spans="1:1" x14ac:dyDescent="0.25">
      <c r="A414">
        <f t="shared" si="6"/>
        <v>0</v>
      </c>
    </row>
    <row r="415" spans="1:1" x14ac:dyDescent="0.25">
      <c r="A415">
        <f t="shared" si="6"/>
        <v>0</v>
      </c>
    </row>
    <row r="416" spans="1:1" x14ac:dyDescent="0.25">
      <c r="A416">
        <f t="shared" si="6"/>
        <v>0</v>
      </c>
    </row>
    <row r="417" spans="1:1" x14ac:dyDescent="0.25">
      <c r="A417">
        <f t="shared" si="6"/>
        <v>0</v>
      </c>
    </row>
    <row r="418" spans="1:1" x14ac:dyDescent="0.25">
      <c r="A418">
        <f t="shared" si="6"/>
        <v>0</v>
      </c>
    </row>
    <row r="419" spans="1:1" x14ac:dyDescent="0.25">
      <c r="A419">
        <f t="shared" si="6"/>
        <v>0</v>
      </c>
    </row>
    <row r="420" spans="1:1" x14ac:dyDescent="0.25">
      <c r="A420">
        <f t="shared" si="6"/>
        <v>0</v>
      </c>
    </row>
    <row r="421" spans="1:1" x14ac:dyDescent="0.25">
      <c r="A421">
        <f t="shared" si="6"/>
        <v>0</v>
      </c>
    </row>
    <row r="422" spans="1:1" x14ac:dyDescent="0.25">
      <c r="A422">
        <f t="shared" si="6"/>
        <v>0</v>
      </c>
    </row>
    <row r="423" spans="1:1" x14ac:dyDescent="0.25">
      <c r="A423">
        <f t="shared" si="6"/>
        <v>0</v>
      </c>
    </row>
    <row r="424" spans="1:1" x14ac:dyDescent="0.25">
      <c r="A424">
        <f t="shared" si="6"/>
        <v>0</v>
      </c>
    </row>
    <row r="425" spans="1:1" x14ac:dyDescent="0.25">
      <c r="A425">
        <f t="shared" si="6"/>
        <v>0</v>
      </c>
    </row>
    <row r="426" spans="1:1" x14ac:dyDescent="0.25">
      <c r="A426">
        <f t="shared" si="6"/>
        <v>0</v>
      </c>
    </row>
    <row r="427" spans="1:1" x14ac:dyDescent="0.25">
      <c r="A427">
        <f t="shared" si="6"/>
        <v>0</v>
      </c>
    </row>
    <row r="428" spans="1:1" x14ac:dyDescent="0.25">
      <c r="A428">
        <f t="shared" si="6"/>
        <v>0</v>
      </c>
    </row>
    <row r="429" spans="1:1" x14ac:dyDescent="0.25">
      <c r="A429">
        <f t="shared" si="6"/>
        <v>0</v>
      </c>
    </row>
    <row r="430" spans="1:1" x14ac:dyDescent="0.25">
      <c r="A430">
        <f t="shared" si="6"/>
        <v>0</v>
      </c>
    </row>
    <row r="431" spans="1:1" x14ac:dyDescent="0.25">
      <c r="A431">
        <f t="shared" si="6"/>
        <v>0</v>
      </c>
    </row>
    <row r="432" spans="1:1" x14ac:dyDescent="0.25">
      <c r="A432">
        <f t="shared" si="6"/>
        <v>0</v>
      </c>
    </row>
    <row r="433" spans="1:1" x14ac:dyDescent="0.25">
      <c r="A433">
        <f t="shared" si="6"/>
        <v>0</v>
      </c>
    </row>
    <row r="434" spans="1:1" x14ac:dyDescent="0.25">
      <c r="A434">
        <f t="shared" si="6"/>
        <v>0</v>
      </c>
    </row>
    <row r="435" spans="1:1" x14ac:dyDescent="0.25">
      <c r="A435">
        <f t="shared" si="6"/>
        <v>0</v>
      </c>
    </row>
    <row r="436" spans="1:1" x14ac:dyDescent="0.25">
      <c r="A436">
        <f t="shared" si="6"/>
        <v>0</v>
      </c>
    </row>
    <row r="437" spans="1:1" x14ac:dyDescent="0.25">
      <c r="A437">
        <f t="shared" si="6"/>
        <v>0</v>
      </c>
    </row>
    <row r="438" spans="1:1" x14ac:dyDescent="0.25">
      <c r="A438">
        <f t="shared" si="6"/>
        <v>0</v>
      </c>
    </row>
    <row r="439" spans="1:1" x14ac:dyDescent="0.25">
      <c r="A439">
        <f t="shared" si="6"/>
        <v>0</v>
      </c>
    </row>
    <row r="440" spans="1:1" x14ac:dyDescent="0.25">
      <c r="A440">
        <f t="shared" si="6"/>
        <v>0</v>
      </c>
    </row>
    <row r="441" spans="1:1" x14ac:dyDescent="0.25">
      <c r="A441">
        <f t="shared" si="6"/>
        <v>0</v>
      </c>
    </row>
    <row r="442" spans="1:1" x14ac:dyDescent="0.25">
      <c r="A442">
        <f t="shared" si="6"/>
        <v>0</v>
      </c>
    </row>
    <row r="443" spans="1:1" x14ac:dyDescent="0.25">
      <c r="A443">
        <f t="shared" si="6"/>
        <v>0</v>
      </c>
    </row>
    <row r="444" spans="1:1" x14ac:dyDescent="0.25">
      <c r="A444">
        <f t="shared" si="6"/>
        <v>0</v>
      </c>
    </row>
    <row r="445" spans="1:1" x14ac:dyDescent="0.25">
      <c r="A445">
        <f t="shared" si="6"/>
        <v>0</v>
      </c>
    </row>
    <row r="446" spans="1:1" x14ac:dyDescent="0.25">
      <c r="A446">
        <f t="shared" si="6"/>
        <v>0</v>
      </c>
    </row>
    <row r="447" spans="1:1" x14ac:dyDescent="0.25">
      <c r="A447">
        <f t="shared" si="6"/>
        <v>0</v>
      </c>
    </row>
    <row r="448" spans="1:1" x14ac:dyDescent="0.25">
      <c r="A448">
        <f t="shared" si="6"/>
        <v>0</v>
      </c>
    </row>
    <row r="449" spans="1:1" x14ac:dyDescent="0.25">
      <c r="A449">
        <f t="shared" si="6"/>
        <v>0</v>
      </c>
    </row>
    <row r="450" spans="1:1" x14ac:dyDescent="0.25">
      <c r="A450">
        <f t="shared" ref="A450:A500" si="7">COUNTIF($G450:$I450,"FAIT")*3+COUNTIF($G450:$I450,"N/A")+COUNTIF($G450:$I450,"EN COURS")*2</f>
        <v>0</v>
      </c>
    </row>
    <row r="451" spans="1:1" x14ac:dyDescent="0.25">
      <c r="A451">
        <f t="shared" si="7"/>
        <v>0</v>
      </c>
    </row>
    <row r="452" spans="1:1" x14ac:dyDescent="0.25">
      <c r="A452">
        <f t="shared" si="7"/>
        <v>0</v>
      </c>
    </row>
    <row r="453" spans="1:1" x14ac:dyDescent="0.25">
      <c r="A453">
        <f t="shared" si="7"/>
        <v>0</v>
      </c>
    </row>
    <row r="454" spans="1:1" x14ac:dyDescent="0.25">
      <c r="A454">
        <f t="shared" si="7"/>
        <v>0</v>
      </c>
    </row>
    <row r="455" spans="1:1" x14ac:dyDescent="0.25">
      <c r="A455">
        <f t="shared" si="7"/>
        <v>0</v>
      </c>
    </row>
    <row r="456" spans="1:1" x14ac:dyDescent="0.25">
      <c r="A456">
        <f t="shared" si="7"/>
        <v>0</v>
      </c>
    </row>
    <row r="457" spans="1:1" x14ac:dyDescent="0.25">
      <c r="A457">
        <f t="shared" si="7"/>
        <v>0</v>
      </c>
    </row>
    <row r="458" spans="1:1" x14ac:dyDescent="0.25">
      <c r="A458">
        <f t="shared" si="7"/>
        <v>0</v>
      </c>
    </row>
    <row r="459" spans="1:1" x14ac:dyDescent="0.25">
      <c r="A459">
        <f t="shared" si="7"/>
        <v>0</v>
      </c>
    </row>
    <row r="460" spans="1:1" x14ac:dyDescent="0.25">
      <c r="A460">
        <f t="shared" si="7"/>
        <v>0</v>
      </c>
    </row>
    <row r="461" spans="1:1" x14ac:dyDescent="0.25">
      <c r="A461">
        <f t="shared" si="7"/>
        <v>0</v>
      </c>
    </row>
    <row r="462" spans="1:1" x14ac:dyDescent="0.25">
      <c r="A462">
        <f t="shared" si="7"/>
        <v>0</v>
      </c>
    </row>
    <row r="463" spans="1:1" x14ac:dyDescent="0.25">
      <c r="A463">
        <f t="shared" si="7"/>
        <v>0</v>
      </c>
    </row>
    <row r="464" spans="1:1" x14ac:dyDescent="0.25">
      <c r="A464">
        <f t="shared" si="7"/>
        <v>0</v>
      </c>
    </row>
    <row r="465" spans="1:1" x14ac:dyDescent="0.25">
      <c r="A465">
        <f t="shared" si="7"/>
        <v>0</v>
      </c>
    </row>
    <row r="466" spans="1:1" x14ac:dyDescent="0.25">
      <c r="A466">
        <f t="shared" si="7"/>
        <v>0</v>
      </c>
    </row>
    <row r="467" spans="1:1" x14ac:dyDescent="0.25">
      <c r="A467">
        <f t="shared" si="7"/>
        <v>0</v>
      </c>
    </row>
    <row r="468" spans="1:1" x14ac:dyDescent="0.25">
      <c r="A468">
        <f t="shared" si="7"/>
        <v>0</v>
      </c>
    </row>
    <row r="469" spans="1:1" x14ac:dyDescent="0.25">
      <c r="A469">
        <f t="shared" si="7"/>
        <v>0</v>
      </c>
    </row>
    <row r="470" spans="1:1" x14ac:dyDescent="0.25">
      <c r="A470">
        <f t="shared" si="7"/>
        <v>0</v>
      </c>
    </row>
    <row r="471" spans="1:1" x14ac:dyDescent="0.25">
      <c r="A471">
        <f t="shared" si="7"/>
        <v>0</v>
      </c>
    </row>
    <row r="472" spans="1:1" x14ac:dyDescent="0.25">
      <c r="A472">
        <f t="shared" si="7"/>
        <v>0</v>
      </c>
    </row>
    <row r="473" spans="1:1" x14ac:dyDescent="0.25">
      <c r="A473">
        <f t="shared" si="7"/>
        <v>0</v>
      </c>
    </row>
    <row r="474" spans="1:1" x14ac:dyDescent="0.25">
      <c r="A474">
        <f t="shared" si="7"/>
        <v>0</v>
      </c>
    </row>
    <row r="475" spans="1:1" x14ac:dyDescent="0.25">
      <c r="A475">
        <f t="shared" si="7"/>
        <v>0</v>
      </c>
    </row>
    <row r="476" spans="1:1" x14ac:dyDescent="0.25">
      <c r="A476">
        <f t="shared" si="7"/>
        <v>0</v>
      </c>
    </row>
    <row r="477" spans="1:1" x14ac:dyDescent="0.25">
      <c r="A477">
        <f t="shared" si="7"/>
        <v>0</v>
      </c>
    </row>
    <row r="478" spans="1:1" x14ac:dyDescent="0.25">
      <c r="A478">
        <f t="shared" si="7"/>
        <v>0</v>
      </c>
    </row>
    <row r="479" spans="1:1" x14ac:dyDescent="0.25">
      <c r="A479">
        <f t="shared" si="7"/>
        <v>0</v>
      </c>
    </row>
    <row r="480" spans="1:1" x14ac:dyDescent="0.25">
      <c r="A480">
        <f t="shared" si="7"/>
        <v>0</v>
      </c>
    </row>
    <row r="481" spans="1:1" x14ac:dyDescent="0.25">
      <c r="A481">
        <f t="shared" si="7"/>
        <v>0</v>
      </c>
    </row>
    <row r="482" spans="1:1" x14ac:dyDescent="0.25">
      <c r="A482">
        <f t="shared" si="7"/>
        <v>0</v>
      </c>
    </row>
    <row r="483" spans="1:1" x14ac:dyDescent="0.25">
      <c r="A483">
        <f t="shared" si="7"/>
        <v>0</v>
      </c>
    </row>
    <row r="484" spans="1:1" x14ac:dyDescent="0.25">
      <c r="A484">
        <f t="shared" si="7"/>
        <v>0</v>
      </c>
    </row>
    <row r="485" spans="1:1" x14ac:dyDescent="0.25">
      <c r="A485">
        <f t="shared" si="7"/>
        <v>0</v>
      </c>
    </row>
    <row r="486" spans="1:1" x14ac:dyDescent="0.25">
      <c r="A486">
        <f t="shared" si="7"/>
        <v>0</v>
      </c>
    </row>
    <row r="487" spans="1:1" x14ac:dyDescent="0.25">
      <c r="A487">
        <f t="shared" si="7"/>
        <v>0</v>
      </c>
    </row>
    <row r="488" spans="1:1" x14ac:dyDescent="0.25">
      <c r="A488">
        <f t="shared" si="7"/>
        <v>0</v>
      </c>
    </row>
    <row r="489" spans="1:1" x14ac:dyDescent="0.25">
      <c r="A489">
        <f t="shared" si="7"/>
        <v>0</v>
      </c>
    </row>
    <row r="490" spans="1:1" x14ac:dyDescent="0.25">
      <c r="A490">
        <f t="shared" si="7"/>
        <v>0</v>
      </c>
    </row>
    <row r="491" spans="1:1" x14ac:dyDescent="0.25">
      <c r="A491">
        <f t="shared" si="7"/>
        <v>0</v>
      </c>
    </row>
    <row r="492" spans="1:1" x14ac:dyDescent="0.25">
      <c r="A492">
        <f t="shared" si="7"/>
        <v>0</v>
      </c>
    </row>
    <row r="493" spans="1:1" x14ac:dyDescent="0.25">
      <c r="A493">
        <f t="shared" si="7"/>
        <v>0</v>
      </c>
    </row>
    <row r="494" spans="1:1" x14ac:dyDescent="0.25">
      <c r="A494">
        <f t="shared" si="7"/>
        <v>0</v>
      </c>
    </row>
    <row r="495" spans="1:1" x14ac:dyDescent="0.25">
      <c r="A495">
        <f t="shared" si="7"/>
        <v>0</v>
      </c>
    </row>
    <row r="496" spans="1:1" x14ac:dyDescent="0.25">
      <c r="A496">
        <f t="shared" si="7"/>
        <v>0</v>
      </c>
    </row>
    <row r="497" spans="1:1" x14ac:dyDescent="0.25">
      <c r="A497">
        <f t="shared" si="7"/>
        <v>0</v>
      </c>
    </row>
    <row r="498" spans="1:1" x14ac:dyDescent="0.25">
      <c r="A498">
        <f t="shared" si="7"/>
        <v>0</v>
      </c>
    </row>
    <row r="499" spans="1:1" x14ac:dyDescent="0.25">
      <c r="A499">
        <f t="shared" si="7"/>
        <v>0</v>
      </c>
    </row>
    <row r="500" spans="1:1" x14ac:dyDescent="0.25">
      <c r="A500">
        <f t="shared" si="7"/>
        <v>0</v>
      </c>
    </row>
  </sheetData>
  <sheetProtection formatCells="0" autoFilter="0"/>
  <autoFilter ref="C1:J1" xr:uid="{B18EF172-E428-8A4A-AA52-3BCD0DD6399E}"/>
  <conditionalFormatting sqref="E2:F500">
    <cfRule type="notContainsBlanks" dxfId="9" priority="1">
      <formula>LEN(TRIM(E2))&gt;0</formula>
    </cfRule>
  </conditionalFormatting>
  <conditionalFormatting sqref="D2:J500">
    <cfRule type="expression" priority="11">
      <formula>$A2=0</formula>
    </cfRule>
  </conditionalFormatting>
  <conditionalFormatting sqref="D2:I500">
    <cfRule type="expression" dxfId="8" priority="10">
      <formula>$A2=1</formula>
    </cfRule>
  </conditionalFormatting>
  <conditionalFormatting sqref="G2:I500">
    <cfRule type="containsText" dxfId="7" priority="7" operator="containsText" text="FAIT">
      <formula>NOT(ISERROR(SEARCH("FAIT",G2)))</formula>
    </cfRule>
    <cfRule type="containsText" dxfId="6" priority="8" operator="containsText" text="EN COURS">
      <formula>NOT(ISERROR(SEARCH("EN COURS",G2)))</formula>
    </cfRule>
    <cfRule type="containsText" dxfId="5" priority="9" operator="containsText" text="N/A">
      <formula>NOT(ISERROR(SEARCH("N/A",G2)))</formula>
    </cfRule>
  </conditionalFormatting>
  <conditionalFormatting sqref="D2:D500">
    <cfRule type="cellIs" dxfId="4" priority="174" operator="equal">
      <formula>0</formula>
    </cfRule>
    <cfRule type="cellIs" dxfId="3" priority="175" operator="equal">
      <formula>1</formula>
    </cfRule>
    <cfRule type="cellIs" dxfId="2" priority="176" operator="equal">
      <formula>0.75</formula>
    </cfRule>
    <cfRule type="cellIs" dxfId="1" priority="178" operator="equal">
      <formula>0.5</formula>
    </cfRule>
    <cfRule type="cellIs" dxfId="0" priority="179" operator="equal">
      <formula>0.25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Veuillez sélectionner un des choix" xr:uid="{EB1A9800-FBCD-49BD-BB02-9E6F14E81EDF}">
          <x14:formula1>
            <xm:f>Excel!$B$3:$B$5</xm:f>
          </x14:formula1>
          <xm:sqref>H2:I75 H90:I237</xm:sqref>
        </x14:dataValidation>
        <x14:dataValidation type="list" allowBlank="1" showInputMessage="1" showErrorMessage="1" error="Veuillez sélectionner un des choix_x000a_" xr:uid="{E1FB206D-F5FD-405A-BAC6-153F8C7E4A12}">
          <x14:formula1>
            <xm:f>Excel!$B$2:$B$5</xm:f>
          </x14:formula1>
          <xm:sqref>H76:I89 G2:G237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EC80-6A75-46D5-A91E-89CD4F46163B}">
  <dimension ref="A1:Q73"/>
  <sheetViews>
    <sheetView zoomScaleNormal="100" workbookViewId="0">
      <selection activeCell="A3" sqref="A3"/>
    </sheetView>
  </sheetViews>
  <sheetFormatPr baseColWidth="10" defaultColWidth="9.140625" defaultRowHeight="15" x14ac:dyDescent="0.25"/>
  <cols>
    <col min="1" max="1" width="76.7109375" bestFit="1" customWidth="1"/>
    <col min="2" max="2" width="69.140625" bestFit="1" customWidth="1"/>
  </cols>
  <sheetData>
    <row r="1" spans="1:17" ht="19.5" thickBot="1" x14ac:dyDescent="0.35">
      <c r="A1" s="113"/>
      <c r="B1" s="114"/>
      <c r="C1" s="191" t="s">
        <v>152</v>
      </c>
      <c r="D1" s="192"/>
      <c r="E1" s="192"/>
      <c r="F1" s="193"/>
      <c r="G1" s="191" t="s">
        <v>153</v>
      </c>
      <c r="H1" s="192"/>
      <c r="I1" s="192"/>
      <c r="J1" s="193"/>
      <c r="K1" s="191" t="s">
        <v>188</v>
      </c>
      <c r="L1" s="192"/>
      <c r="M1" s="192"/>
      <c r="N1" s="192"/>
      <c r="O1" s="193"/>
      <c r="P1" s="56"/>
      <c r="Q1" s="56"/>
    </row>
    <row r="2" spans="1:17" ht="19.5" thickBot="1" x14ac:dyDescent="0.35">
      <c r="A2" s="115" t="s">
        <v>220</v>
      </c>
      <c r="B2" s="116" t="s">
        <v>154</v>
      </c>
      <c r="C2" s="117" t="s">
        <v>155</v>
      </c>
      <c r="D2" s="117" t="s">
        <v>156</v>
      </c>
      <c r="E2" s="117" t="s">
        <v>157</v>
      </c>
      <c r="F2" s="117" t="s">
        <v>158</v>
      </c>
      <c r="G2" s="117" t="s">
        <v>159</v>
      </c>
      <c r="H2" s="117" t="s">
        <v>160</v>
      </c>
      <c r="I2" s="117" t="s">
        <v>161</v>
      </c>
      <c r="J2" s="117" t="s">
        <v>162</v>
      </c>
      <c r="K2" s="117" t="s">
        <v>189</v>
      </c>
      <c r="L2" s="117" t="s">
        <v>190</v>
      </c>
      <c r="M2" s="117" t="s">
        <v>191</v>
      </c>
      <c r="N2" s="117" t="s">
        <v>192</v>
      </c>
      <c r="O2" s="117" t="s">
        <v>193</v>
      </c>
      <c r="P2" s="56"/>
      <c r="Q2" s="56"/>
    </row>
    <row r="3" spans="1:17" ht="39.75" customHeight="1" thickBot="1" x14ac:dyDescent="0.35">
      <c r="A3" s="118" t="s">
        <v>40</v>
      </c>
      <c r="B3" s="119"/>
      <c r="C3" s="120"/>
      <c r="D3" s="120"/>
      <c r="E3" s="120"/>
      <c r="F3" s="120"/>
      <c r="G3" s="120"/>
      <c r="H3" s="120"/>
      <c r="I3" s="120"/>
      <c r="J3" s="120"/>
      <c r="K3" s="121"/>
      <c r="L3" s="121"/>
      <c r="M3" s="121"/>
      <c r="N3" s="121"/>
      <c r="O3" s="121"/>
      <c r="P3" s="56"/>
      <c r="Q3" s="56"/>
    </row>
    <row r="4" spans="1:17" ht="15.75" customHeight="1" thickBot="1" x14ac:dyDescent="0.35">
      <c r="A4" s="122" t="s">
        <v>163</v>
      </c>
      <c r="B4" s="119"/>
      <c r="C4" s="123"/>
      <c r="D4" s="123"/>
      <c r="E4" s="123"/>
      <c r="F4" s="123"/>
      <c r="G4" s="120"/>
      <c r="H4" s="120"/>
      <c r="I4" s="123"/>
      <c r="J4" s="123"/>
      <c r="K4" s="124"/>
      <c r="L4" s="124"/>
      <c r="M4" s="124"/>
      <c r="N4" s="124"/>
      <c r="O4" s="124"/>
      <c r="P4" s="56"/>
      <c r="Q4" s="56"/>
    </row>
    <row r="5" spans="1:17" ht="15.75" customHeight="1" thickBot="1" x14ac:dyDescent="0.35">
      <c r="A5" s="122" t="s">
        <v>48</v>
      </c>
      <c r="B5" s="119"/>
      <c r="C5" s="123"/>
      <c r="D5" s="123"/>
      <c r="E5" s="123"/>
      <c r="F5" s="123"/>
      <c r="G5" s="120"/>
      <c r="H5" s="120"/>
      <c r="I5" s="123"/>
      <c r="J5" s="123"/>
      <c r="K5" s="124"/>
      <c r="L5" s="124"/>
      <c r="M5" s="124"/>
      <c r="N5" s="124"/>
      <c r="O5" s="124"/>
      <c r="P5" s="56"/>
      <c r="Q5" s="56"/>
    </row>
    <row r="6" spans="1:17" ht="15.75" customHeight="1" thickBot="1" x14ac:dyDescent="0.35">
      <c r="A6" s="118" t="s">
        <v>164</v>
      </c>
      <c r="B6" s="125"/>
      <c r="C6" s="123"/>
      <c r="D6" s="123"/>
      <c r="E6" s="123"/>
      <c r="F6" s="123"/>
      <c r="G6" s="120"/>
      <c r="H6" s="120"/>
      <c r="I6" s="123"/>
      <c r="J6" s="123"/>
      <c r="K6" s="124"/>
      <c r="L6" s="124"/>
      <c r="M6" s="124"/>
      <c r="N6" s="124"/>
      <c r="O6" s="124"/>
      <c r="P6" s="56"/>
      <c r="Q6" s="56"/>
    </row>
    <row r="7" spans="1:17" ht="15.75" customHeight="1" thickBot="1" x14ac:dyDescent="0.35">
      <c r="A7" s="118" t="s">
        <v>165</v>
      </c>
      <c r="B7" s="125"/>
      <c r="C7" s="123"/>
      <c r="D7" s="123"/>
      <c r="E7" s="123"/>
      <c r="F7" s="123"/>
      <c r="G7" s="120"/>
      <c r="H7" s="120"/>
      <c r="I7" s="123"/>
      <c r="J7" s="123"/>
      <c r="K7" s="124"/>
      <c r="L7" s="124"/>
      <c r="M7" s="124"/>
      <c r="N7" s="124"/>
      <c r="O7" s="124"/>
      <c r="P7" s="56"/>
      <c r="Q7" s="56"/>
    </row>
    <row r="8" spans="1:17" ht="19.5" thickBot="1" x14ac:dyDescent="0.35">
      <c r="A8" s="118" t="s">
        <v>63</v>
      </c>
      <c r="B8" s="119"/>
      <c r="C8" s="120"/>
      <c r="D8" s="120"/>
      <c r="E8" s="120"/>
      <c r="F8" s="120"/>
      <c r="G8" s="120"/>
      <c r="H8" s="120"/>
      <c r="I8" s="120"/>
      <c r="J8" s="120"/>
      <c r="K8" s="121"/>
      <c r="L8" s="121"/>
      <c r="M8" s="121"/>
      <c r="N8" s="121"/>
      <c r="O8" s="121"/>
      <c r="P8" s="56"/>
      <c r="Q8" s="56"/>
    </row>
    <row r="9" spans="1:17" ht="15.75" customHeight="1" thickBot="1" x14ac:dyDescent="0.35">
      <c r="A9" s="118" t="s">
        <v>166</v>
      </c>
      <c r="B9" s="125"/>
      <c r="C9" s="123"/>
      <c r="D9" s="123"/>
      <c r="E9" s="123"/>
      <c r="F9" s="123"/>
      <c r="G9" s="123"/>
      <c r="H9" s="123"/>
      <c r="I9" s="123"/>
      <c r="J9" s="123"/>
      <c r="K9" s="124"/>
      <c r="L9" s="124"/>
      <c r="M9" s="124"/>
      <c r="N9" s="124"/>
      <c r="O9" s="124"/>
      <c r="P9" s="56"/>
      <c r="Q9" s="56"/>
    </row>
    <row r="10" spans="1:17" ht="19.5" thickBot="1" x14ac:dyDescent="0.35">
      <c r="A10" s="118" t="s">
        <v>167</v>
      </c>
      <c r="B10" s="125"/>
      <c r="C10" s="123"/>
      <c r="D10" s="123"/>
      <c r="E10" s="123"/>
      <c r="F10" s="123"/>
      <c r="G10" s="123"/>
      <c r="H10" s="123"/>
      <c r="I10" s="123"/>
      <c r="J10" s="123"/>
      <c r="K10" s="124"/>
      <c r="L10" s="124"/>
      <c r="M10" s="124"/>
      <c r="N10" s="124"/>
      <c r="O10" s="124"/>
      <c r="P10" s="56"/>
      <c r="Q10" s="56"/>
    </row>
    <row r="11" spans="1:17" ht="19.5" thickBot="1" x14ac:dyDescent="0.35">
      <c r="A11" s="118" t="s">
        <v>168</v>
      </c>
      <c r="B11" s="125"/>
      <c r="C11" s="123"/>
      <c r="D11" s="123"/>
      <c r="E11" s="123"/>
      <c r="F11" s="123"/>
      <c r="G11" s="123"/>
      <c r="H11" s="123"/>
      <c r="I11" s="123"/>
      <c r="J11" s="123"/>
      <c r="K11" s="124"/>
      <c r="L11" s="124"/>
      <c r="M11" s="124"/>
      <c r="N11" s="124"/>
      <c r="O11" s="124"/>
      <c r="P11" s="56"/>
      <c r="Q11" s="56"/>
    </row>
    <row r="12" spans="1:17" ht="19.5" thickBot="1" x14ac:dyDescent="0.35">
      <c r="A12" s="118" t="s">
        <v>169</v>
      </c>
      <c r="B12" s="125"/>
      <c r="C12" s="123"/>
      <c r="D12" s="123"/>
      <c r="E12" s="123"/>
      <c r="F12" s="123"/>
      <c r="G12" s="123"/>
      <c r="H12" s="123"/>
      <c r="I12" s="123"/>
      <c r="J12" s="123"/>
      <c r="K12" s="124"/>
      <c r="L12" s="124"/>
      <c r="M12" s="124"/>
      <c r="N12" s="124"/>
      <c r="O12" s="124"/>
      <c r="P12" s="56"/>
      <c r="Q12" s="56"/>
    </row>
    <row r="13" spans="1:17" ht="19.5" thickBot="1" x14ac:dyDescent="0.35">
      <c r="A13" s="118" t="s">
        <v>170</v>
      </c>
      <c r="B13" s="125"/>
      <c r="C13" s="123"/>
      <c r="D13" s="123"/>
      <c r="E13" s="123"/>
      <c r="F13" s="123"/>
      <c r="G13" s="123"/>
      <c r="H13" s="123"/>
      <c r="I13" s="123"/>
      <c r="J13" s="123"/>
      <c r="K13" s="124"/>
      <c r="L13" s="124"/>
      <c r="M13" s="124"/>
      <c r="N13" s="124"/>
      <c r="O13" s="124"/>
      <c r="P13" s="56"/>
      <c r="Q13" s="56"/>
    </row>
    <row r="14" spans="1:17" ht="19.5" thickBot="1" x14ac:dyDescent="0.35">
      <c r="A14" s="118" t="s">
        <v>171</v>
      </c>
      <c r="B14" s="125"/>
      <c r="C14" s="123"/>
      <c r="D14" s="123"/>
      <c r="E14" s="123"/>
      <c r="F14" s="123"/>
      <c r="G14" s="123"/>
      <c r="H14" s="123"/>
      <c r="I14" s="123"/>
      <c r="J14" s="123"/>
      <c r="K14" s="124"/>
      <c r="L14" s="124"/>
      <c r="M14" s="124"/>
      <c r="N14" s="124"/>
      <c r="O14" s="124"/>
      <c r="P14" s="56"/>
      <c r="Q14" s="56"/>
    </row>
    <row r="15" spans="1:17" ht="19.5" thickBot="1" x14ac:dyDescent="0.3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9.5" thickBot="1" x14ac:dyDescent="0.35">
      <c r="A16" s="126" t="s">
        <v>217</v>
      </c>
      <c r="B16" s="127"/>
      <c r="C16" s="128" t="s">
        <v>155</v>
      </c>
      <c r="D16" s="129" t="s">
        <v>156</v>
      </c>
      <c r="E16" s="129" t="s">
        <v>157</v>
      </c>
      <c r="F16" s="129" t="s">
        <v>158</v>
      </c>
      <c r="G16" s="129" t="s">
        <v>159</v>
      </c>
      <c r="H16" s="129" t="s">
        <v>160</v>
      </c>
      <c r="I16" s="129" t="s">
        <v>161</v>
      </c>
      <c r="J16" s="129" t="s">
        <v>162</v>
      </c>
      <c r="K16" s="129" t="s">
        <v>189</v>
      </c>
      <c r="L16" s="129" t="s">
        <v>190</v>
      </c>
      <c r="M16" s="129" t="s">
        <v>191</v>
      </c>
      <c r="N16" s="129" t="s">
        <v>192</v>
      </c>
      <c r="O16" s="129" t="s">
        <v>193</v>
      </c>
      <c r="P16" s="56"/>
      <c r="Q16" s="56"/>
    </row>
    <row r="17" spans="1:17" ht="19.5" thickBot="1" x14ac:dyDescent="0.35">
      <c r="A17" s="126" t="s">
        <v>95</v>
      </c>
      <c r="B17" s="130"/>
      <c r="C17" s="131"/>
      <c r="D17" s="132"/>
      <c r="E17" s="132"/>
      <c r="F17" s="133"/>
      <c r="G17" s="133"/>
      <c r="H17" s="133"/>
      <c r="I17" s="132"/>
      <c r="J17" s="132"/>
      <c r="K17" s="134"/>
      <c r="L17" s="124"/>
      <c r="M17" s="124"/>
      <c r="N17" s="124"/>
      <c r="O17" s="124"/>
      <c r="P17" s="56"/>
      <c r="Q17" s="56"/>
    </row>
    <row r="18" spans="1:17" ht="19.5" thickBot="1" x14ac:dyDescent="0.35">
      <c r="A18" s="126" t="s">
        <v>109</v>
      </c>
      <c r="B18" s="135"/>
      <c r="C18" s="136"/>
      <c r="D18" s="134"/>
      <c r="E18" s="134"/>
      <c r="F18" s="133"/>
      <c r="G18" s="133"/>
      <c r="H18" s="133"/>
      <c r="I18" s="134"/>
      <c r="J18" s="134"/>
      <c r="K18" s="134"/>
      <c r="L18" s="124"/>
      <c r="M18" s="124"/>
      <c r="N18" s="124"/>
      <c r="O18" s="124"/>
      <c r="P18" s="56"/>
      <c r="Q18" s="56"/>
    </row>
    <row r="19" spans="1:17" ht="19.5" thickBot="1" x14ac:dyDescent="0.35">
      <c r="A19" s="126" t="s">
        <v>111</v>
      </c>
      <c r="B19" s="137"/>
      <c r="C19" s="124"/>
      <c r="D19" s="134"/>
      <c r="E19" s="134"/>
      <c r="F19" s="133"/>
      <c r="G19" s="133"/>
      <c r="H19" s="133"/>
      <c r="I19" s="134"/>
      <c r="J19" s="134"/>
      <c r="K19" s="134"/>
      <c r="L19" s="124"/>
      <c r="M19" s="124"/>
      <c r="N19" s="124"/>
      <c r="O19" s="124"/>
      <c r="P19" s="56"/>
      <c r="Q19" s="56"/>
    </row>
    <row r="20" spans="1:17" ht="19.5" thickBot="1" x14ac:dyDescent="0.3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9.5" thickBot="1" x14ac:dyDescent="0.35">
      <c r="A21" s="138" t="s">
        <v>219</v>
      </c>
      <c r="B21" s="139"/>
      <c r="C21" s="140" t="s">
        <v>155</v>
      </c>
      <c r="D21" s="141" t="s">
        <v>156</v>
      </c>
      <c r="E21" s="141" t="s">
        <v>157</v>
      </c>
      <c r="F21" s="141" t="s">
        <v>158</v>
      </c>
      <c r="G21" s="141" t="s">
        <v>159</v>
      </c>
      <c r="H21" s="141" t="s">
        <v>160</v>
      </c>
      <c r="I21" s="141" t="s">
        <v>161</v>
      </c>
      <c r="J21" s="142" t="s">
        <v>162</v>
      </c>
      <c r="K21" s="141" t="s">
        <v>189</v>
      </c>
      <c r="L21" s="141" t="s">
        <v>190</v>
      </c>
      <c r="M21" s="142" t="s">
        <v>191</v>
      </c>
      <c r="N21" s="141" t="s">
        <v>192</v>
      </c>
      <c r="O21" s="141" t="s">
        <v>193</v>
      </c>
      <c r="P21" s="56"/>
      <c r="Q21" s="56"/>
    </row>
    <row r="22" spans="1:17" ht="19.5" thickBot="1" x14ac:dyDescent="0.35">
      <c r="A22" s="138" t="s">
        <v>21</v>
      </c>
      <c r="B22" s="143"/>
      <c r="C22" s="124"/>
      <c r="D22" s="134"/>
      <c r="E22" s="133"/>
      <c r="F22" s="144"/>
      <c r="G22" s="133"/>
      <c r="H22" s="133"/>
      <c r="I22" s="134"/>
      <c r="J22" s="145"/>
      <c r="K22" s="124"/>
      <c r="L22" s="124"/>
      <c r="M22" s="124"/>
      <c r="N22" s="124"/>
      <c r="O22" s="124"/>
      <c r="P22" s="56"/>
      <c r="Q22" s="56"/>
    </row>
    <row r="23" spans="1:17" ht="19.5" thickBot="1" x14ac:dyDescent="0.35">
      <c r="A23" s="146" t="s">
        <v>28</v>
      </c>
      <c r="B23" s="147"/>
      <c r="C23" s="148"/>
      <c r="D23" s="144"/>
      <c r="E23" s="149"/>
      <c r="F23" s="150"/>
      <c r="G23" s="151"/>
      <c r="H23" s="151"/>
      <c r="I23" s="144"/>
      <c r="J23" s="152"/>
      <c r="K23" s="124"/>
      <c r="L23" s="124"/>
      <c r="M23" s="124"/>
      <c r="N23" s="124"/>
      <c r="O23" s="124"/>
      <c r="P23" s="56"/>
      <c r="Q23" s="56"/>
    </row>
    <row r="24" spans="1:17" ht="19.5" thickBot="1" x14ac:dyDescent="0.35">
      <c r="A24" s="153" t="s">
        <v>172</v>
      </c>
      <c r="B24" s="154"/>
      <c r="C24" s="155"/>
      <c r="D24" s="150"/>
      <c r="E24" s="156"/>
      <c r="F24" s="157"/>
      <c r="G24" s="158"/>
      <c r="H24" s="157"/>
      <c r="I24" s="150"/>
      <c r="J24" s="156"/>
      <c r="K24" s="124"/>
      <c r="L24" s="124"/>
      <c r="M24" s="124"/>
      <c r="N24" s="124"/>
      <c r="O24" s="124"/>
      <c r="P24" s="56"/>
      <c r="Q24" s="56"/>
    </row>
    <row r="25" spans="1:17" ht="19.5" thickBot="1" x14ac:dyDescent="0.3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9.5" thickBot="1" x14ac:dyDescent="0.35">
      <c r="A26" s="159" t="s">
        <v>218</v>
      </c>
      <c r="B26" s="160"/>
      <c r="C26" s="161" t="s">
        <v>155</v>
      </c>
      <c r="D26" s="162" t="s">
        <v>156</v>
      </c>
      <c r="E26" s="162" t="s">
        <v>157</v>
      </c>
      <c r="F26" s="162" t="s">
        <v>158</v>
      </c>
      <c r="G26" s="162" t="s">
        <v>159</v>
      </c>
      <c r="H26" s="162" t="s">
        <v>160</v>
      </c>
      <c r="I26" s="162" t="s">
        <v>161</v>
      </c>
      <c r="J26" s="162" t="s">
        <v>162</v>
      </c>
      <c r="K26" s="162" t="s">
        <v>189</v>
      </c>
      <c r="L26" s="162" t="s">
        <v>190</v>
      </c>
      <c r="M26" s="162" t="s">
        <v>191</v>
      </c>
      <c r="N26" s="162" t="s">
        <v>192</v>
      </c>
      <c r="O26" s="162" t="s">
        <v>193</v>
      </c>
      <c r="P26" s="56"/>
      <c r="Q26" s="56"/>
    </row>
    <row r="27" spans="1:17" ht="19.5" thickBot="1" x14ac:dyDescent="0.35">
      <c r="A27" s="159" t="s">
        <v>173</v>
      </c>
      <c r="B27" s="163"/>
      <c r="C27" s="164"/>
      <c r="D27" s="165"/>
      <c r="E27" s="165"/>
      <c r="F27" s="165"/>
      <c r="G27" s="165"/>
      <c r="H27" s="165"/>
      <c r="I27" s="165"/>
      <c r="J27" s="165"/>
      <c r="K27" s="124"/>
      <c r="L27" s="124"/>
      <c r="M27" s="124"/>
      <c r="N27" s="124"/>
      <c r="O27" s="124"/>
      <c r="P27" s="56"/>
      <c r="Q27" s="56"/>
    </row>
    <row r="28" spans="1:17" ht="19.5" thickBot="1" x14ac:dyDescent="0.35">
      <c r="A28" s="159" t="s">
        <v>174</v>
      </c>
      <c r="B28" s="163"/>
      <c r="C28" s="164"/>
      <c r="D28" s="165"/>
      <c r="E28" s="165"/>
      <c r="F28" s="165"/>
      <c r="G28" s="165"/>
      <c r="H28" s="165"/>
      <c r="I28" s="165"/>
      <c r="J28" s="165"/>
      <c r="K28" s="124"/>
      <c r="L28" s="124"/>
      <c r="M28" s="124"/>
      <c r="N28" s="124"/>
      <c r="O28" s="124"/>
      <c r="P28" s="56"/>
      <c r="Q28" s="56"/>
    </row>
    <row r="29" spans="1:17" ht="19.5" thickBot="1" x14ac:dyDescent="0.35">
      <c r="A29" s="159" t="s">
        <v>20</v>
      </c>
      <c r="B29" s="163"/>
      <c r="C29" s="164"/>
      <c r="D29" s="165"/>
      <c r="E29" s="165"/>
      <c r="F29" s="165"/>
      <c r="G29" s="165"/>
      <c r="H29" s="165"/>
      <c r="I29" s="165"/>
      <c r="J29" s="165"/>
      <c r="K29" s="124"/>
      <c r="L29" s="124"/>
      <c r="M29" s="124"/>
      <c r="N29" s="124"/>
      <c r="O29" s="124"/>
      <c r="P29" s="56"/>
      <c r="Q29" s="56"/>
    </row>
    <row r="30" spans="1:17" ht="19.5" thickBot="1" x14ac:dyDescent="0.35">
      <c r="A30" s="159" t="s">
        <v>175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24"/>
      <c r="L30" s="124"/>
      <c r="M30" s="124"/>
      <c r="N30" s="124"/>
      <c r="O30" s="124"/>
      <c r="P30" s="56"/>
      <c r="Q30" s="56"/>
    </row>
    <row r="31" spans="1:17" ht="19.5" thickBot="1" x14ac:dyDescent="0.35">
      <c r="A31" s="159" t="s">
        <v>176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24"/>
      <c r="L31" s="124"/>
      <c r="M31" s="124"/>
      <c r="N31" s="124"/>
      <c r="O31" s="124"/>
      <c r="P31" s="56"/>
      <c r="Q31" s="56"/>
    </row>
    <row r="32" spans="1:17" ht="19.5" thickBot="1" x14ac:dyDescent="0.35">
      <c r="A32" s="159" t="s">
        <v>177</v>
      </c>
      <c r="B32" s="130"/>
      <c r="C32" s="166"/>
      <c r="D32" s="119"/>
      <c r="E32" s="119"/>
      <c r="F32" s="119"/>
      <c r="G32" s="119"/>
      <c r="H32" s="119"/>
      <c r="I32" s="119"/>
      <c r="J32" s="119"/>
      <c r="K32" s="124"/>
      <c r="L32" s="124"/>
      <c r="M32" s="124"/>
      <c r="N32" s="124"/>
      <c r="O32" s="124"/>
      <c r="P32" s="56"/>
      <c r="Q32" s="56"/>
    </row>
    <row r="33" spans="1:17" ht="19.5" thickBot="1" x14ac:dyDescent="0.35">
      <c r="A33" s="159" t="s">
        <v>178</v>
      </c>
      <c r="B33" s="130"/>
      <c r="C33" s="166"/>
      <c r="D33" s="119"/>
      <c r="E33" s="119"/>
      <c r="F33" s="119"/>
      <c r="G33" s="119"/>
      <c r="H33" s="119"/>
      <c r="I33" s="119"/>
      <c r="J33" s="119"/>
      <c r="K33" s="124"/>
      <c r="L33" s="124"/>
      <c r="M33" s="124"/>
      <c r="N33" s="124"/>
      <c r="O33" s="124"/>
      <c r="P33" s="56"/>
      <c r="Q33" s="56"/>
    </row>
    <row r="34" spans="1:17" ht="19.5" thickBot="1" x14ac:dyDescent="0.35">
      <c r="A34" s="159" t="s">
        <v>45</v>
      </c>
      <c r="B34" s="130"/>
      <c r="C34" s="166"/>
      <c r="D34" s="119"/>
      <c r="E34" s="119"/>
      <c r="F34" s="119"/>
      <c r="G34" s="119"/>
      <c r="H34" s="119"/>
      <c r="I34" s="119"/>
      <c r="J34" s="119"/>
      <c r="K34" s="124"/>
      <c r="L34" s="124"/>
      <c r="M34" s="124"/>
      <c r="N34" s="124"/>
      <c r="O34" s="124"/>
      <c r="P34" s="56"/>
      <c r="Q34" s="56"/>
    </row>
    <row r="35" spans="1:17" ht="19.5" thickBot="1" x14ac:dyDescent="0.35">
      <c r="A35" s="159" t="s">
        <v>179</v>
      </c>
      <c r="B35" s="130"/>
      <c r="C35" s="166"/>
      <c r="D35" s="119"/>
      <c r="E35" s="119"/>
      <c r="F35" s="119"/>
      <c r="G35" s="119"/>
      <c r="H35" s="119"/>
      <c r="I35" s="119"/>
      <c r="J35" s="119"/>
      <c r="K35" s="124"/>
      <c r="L35" s="124"/>
      <c r="M35" s="124"/>
      <c r="N35" s="124"/>
      <c r="O35" s="124"/>
      <c r="P35" s="56"/>
      <c r="Q35" s="56"/>
    </row>
    <row r="36" spans="1:17" ht="19.5" thickBot="1" x14ac:dyDescent="0.35">
      <c r="A36" s="159" t="s">
        <v>170</v>
      </c>
      <c r="B36" s="130"/>
      <c r="C36" s="167"/>
      <c r="D36" s="119"/>
      <c r="E36" s="119"/>
      <c r="F36" s="119"/>
      <c r="G36" s="119"/>
      <c r="H36" s="119"/>
      <c r="I36" s="119"/>
      <c r="J36" s="124"/>
      <c r="K36" s="124"/>
      <c r="L36" s="124"/>
      <c r="M36" s="124"/>
      <c r="N36" s="124"/>
      <c r="O36" s="124"/>
      <c r="P36" s="56"/>
      <c r="Q36" s="56"/>
    </row>
    <row r="37" spans="1:17" ht="19.5" thickBot="1" x14ac:dyDescent="0.35">
      <c r="A37" s="159" t="s">
        <v>171</v>
      </c>
      <c r="B37" s="125"/>
      <c r="C37" s="167"/>
      <c r="D37" s="124"/>
      <c r="E37" s="168"/>
      <c r="F37" s="124"/>
      <c r="G37" s="168"/>
      <c r="H37" s="168"/>
      <c r="I37" s="124"/>
      <c r="J37" s="124"/>
      <c r="K37" s="124"/>
      <c r="L37" s="124"/>
      <c r="M37" s="124"/>
      <c r="N37" s="124"/>
      <c r="O37" s="124"/>
      <c r="P37" s="56"/>
      <c r="Q37" s="56"/>
    </row>
    <row r="38" spans="1:17" ht="19.5" thickBot="1" x14ac:dyDescent="0.3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ht="19.5" thickBot="1" x14ac:dyDescent="0.35">
      <c r="A39" s="169" t="s">
        <v>221</v>
      </c>
      <c r="B39" s="170"/>
      <c r="C39" s="171" t="s">
        <v>155</v>
      </c>
      <c r="D39" s="172" t="s">
        <v>156</v>
      </c>
      <c r="E39" s="172" t="s">
        <v>157</v>
      </c>
      <c r="F39" s="172" t="s">
        <v>158</v>
      </c>
      <c r="G39" s="172" t="s">
        <v>159</v>
      </c>
      <c r="H39" s="172" t="s">
        <v>160</v>
      </c>
      <c r="I39" s="172" t="s">
        <v>161</v>
      </c>
      <c r="J39" s="172" t="s">
        <v>162</v>
      </c>
      <c r="K39" s="172" t="s">
        <v>189</v>
      </c>
      <c r="L39" s="172" t="s">
        <v>190</v>
      </c>
      <c r="M39" s="172" t="s">
        <v>191</v>
      </c>
      <c r="N39" s="172" t="s">
        <v>192</v>
      </c>
      <c r="O39" s="172" t="s">
        <v>193</v>
      </c>
      <c r="P39" s="56"/>
      <c r="Q39" s="56"/>
    </row>
    <row r="40" spans="1:17" ht="19.5" thickBot="1" x14ac:dyDescent="0.35">
      <c r="A40" s="169" t="s">
        <v>4</v>
      </c>
      <c r="B40" s="130"/>
      <c r="C40" s="124"/>
      <c r="D40" s="124"/>
      <c r="E40" s="173"/>
      <c r="F40" s="124"/>
      <c r="G40" s="173"/>
      <c r="H40" s="173"/>
      <c r="I40" s="124"/>
      <c r="J40" s="124"/>
      <c r="K40" s="124"/>
      <c r="L40" s="124"/>
      <c r="M40" s="124"/>
      <c r="N40" s="124"/>
      <c r="O40" s="124"/>
      <c r="P40" s="56"/>
      <c r="Q40" s="56"/>
    </row>
    <row r="41" spans="1:17" ht="19.5" thickBot="1" x14ac:dyDescent="0.35">
      <c r="A41" s="174" t="s">
        <v>34</v>
      </c>
      <c r="B41" s="175"/>
      <c r="C41" s="148"/>
      <c r="D41" s="148"/>
      <c r="E41" s="176"/>
      <c r="F41" s="148"/>
      <c r="G41" s="176"/>
      <c r="H41" s="176"/>
      <c r="I41" s="148"/>
      <c r="J41" s="148"/>
      <c r="K41" s="124"/>
      <c r="L41" s="124"/>
      <c r="M41" s="124"/>
      <c r="N41" s="124"/>
      <c r="O41" s="124"/>
      <c r="P41" s="56"/>
      <c r="Q41" s="56"/>
    </row>
    <row r="42" spans="1:17" ht="19.5" thickBot="1" x14ac:dyDescent="0.35">
      <c r="A42" s="169" t="s">
        <v>180</v>
      </c>
      <c r="B42" s="125"/>
      <c r="C42" s="124"/>
      <c r="D42" s="124"/>
      <c r="E42" s="168"/>
      <c r="F42" s="124"/>
      <c r="G42" s="168"/>
      <c r="H42" s="168"/>
      <c r="I42" s="124"/>
      <c r="J42" s="124"/>
      <c r="K42" s="124"/>
      <c r="L42" s="124"/>
      <c r="M42" s="124"/>
      <c r="N42" s="124"/>
      <c r="O42" s="124"/>
      <c r="P42" s="56"/>
      <c r="Q42" s="56"/>
    </row>
    <row r="43" spans="1:17" ht="19.5" thickBot="1" x14ac:dyDescent="0.35">
      <c r="A43" s="174" t="s">
        <v>164</v>
      </c>
      <c r="B43" s="125"/>
      <c r="C43" s="124"/>
      <c r="D43" s="124"/>
      <c r="E43" s="168"/>
      <c r="F43" s="124"/>
      <c r="G43" s="168"/>
      <c r="H43" s="168"/>
      <c r="I43" s="124"/>
      <c r="J43" s="124"/>
      <c r="K43" s="124"/>
      <c r="L43" s="124"/>
      <c r="M43" s="124"/>
      <c r="N43" s="124"/>
      <c r="O43" s="124"/>
      <c r="P43" s="56"/>
      <c r="Q43" s="56"/>
    </row>
    <row r="44" spans="1:17" ht="19.5" thickBot="1" x14ac:dyDescent="0.35">
      <c r="A44" s="169" t="s">
        <v>165</v>
      </c>
      <c r="B44" s="125"/>
      <c r="C44" s="124"/>
      <c r="D44" s="124"/>
      <c r="E44" s="168"/>
      <c r="F44" s="124"/>
      <c r="G44" s="168"/>
      <c r="H44" s="168"/>
      <c r="I44" s="124"/>
      <c r="J44" s="124"/>
      <c r="K44" s="124"/>
      <c r="L44" s="124"/>
      <c r="M44" s="124"/>
      <c r="N44" s="124"/>
      <c r="O44" s="124"/>
      <c r="P44" s="56"/>
      <c r="Q44" s="56"/>
    </row>
    <row r="45" spans="1:17" ht="19.5" thickBot="1" x14ac:dyDescent="0.35">
      <c r="A45" s="169" t="s">
        <v>56</v>
      </c>
      <c r="B45" s="125"/>
      <c r="C45" s="124"/>
      <c r="D45" s="124"/>
      <c r="E45" s="168"/>
      <c r="F45" s="124"/>
      <c r="G45" s="168"/>
      <c r="H45" s="168"/>
      <c r="I45" s="124"/>
      <c r="J45" s="124"/>
      <c r="K45" s="124"/>
      <c r="L45" s="124"/>
      <c r="M45" s="124"/>
      <c r="N45" s="124"/>
      <c r="O45" s="124"/>
      <c r="P45" s="56"/>
      <c r="Q45" s="56"/>
    </row>
    <row r="46" spans="1:17" ht="19.5" thickBot="1" x14ac:dyDescent="0.35">
      <c r="A46" s="169" t="s">
        <v>181</v>
      </c>
      <c r="B46" s="125"/>
      <c r="C46" s="124"/>
      <c r="D46" s="124"/>
      <c r="E46" s="168"/>
      <c r="F46" s="124"/>
      <c r="G46" s="168"/>
      <c r="H46" s="168"/>
      <c r="I46" s="124"/>
      <c r="J46" s="124"/>
      <c r="K46" s="124"/>
      <c r="L46" s="124"/>
      <c r="M46" s="124"/>
      <c r="N46" s="124"/>
      <c r="O46" s="124"/>
      <c r="P46" s="56"/>
      <c r="Q46" s="56"/>
    </row>
    <row r="47" spans="1:17" ht="19.5" thickBot="1" x14ac:dyDescent="0.35">
      <c r="A47" s="169" t="s">
        <v>182</v>
      </c>
      <c r="B47" s="125"/>
      <c r="C47" s="124"/>
      <c r="D47" s="124"/>
      <c r="E47" s="168"/>
      <c r="F47" s="124"/>
      <c r="G47" s="168"/>
      <c r="H47" s="168"/>
      <c r="I47" s="124"/>
      <c r="J47" s="124"/>
      <c r="K47" s="124"/>
      <c r="L47" s="124"/>
      <c r="M47" s="124"/>
      <c r="N47" s="124"/>
      <c r="O47" s="124"/>
      <c r="P47" s="56"/>
      <c r="Q47" s="56"/>
    </row>
    <row r="48" spans="1:17" ht="19.5" thickBot="1" x14ac:dyDescent="0.35">
      <c r="A48" s="169" t="s">
        <v>170</v>
      </c>
      <c r="B48" s="125"/>
      <c r="C48" s="124"/>
      <c r="D48" s="124"/>
      <c r="E48" s="168"/>
      <c r="F48" s="124"/>
      <c r="G48" s="168"/>
      <c r="H48" s="168"/>
      <c r="I48" s="124"/>
      <c r="J48" s="124"/>
      <c r="K48" s="124"/>
      <c r="L48" s="124"/>
      <c r="M48" s="124"/>
      <c r="N48" s="124"/>
      <c r="O48" s="124"/>
      <c r="P48" s="56"/>
      <c r="Q48" s="56"/>
    </row>
    <row r="49" spans="1:17" ht="19.5" thickBot="1" x14ac:dyDescent="0.35">
      <c r="A49" s="169" t="s">
        <v>171</v>
      </c>
      <c r="B49" s="125"/>
      <c r="C49" s="124"/>
      <c r="D49" s="124"/>
      <c r="E49" s="168"/>
      <c r="F49" s="124"/>
      <c r="G49" s="168"/>
      <c r="H49" s="168"/>
      <c r="I49" s="124"/>
      <c r="J49" s="124"/>
      <c r="K49" s="124"/>
      <c r="L49" s="124"/>
      <c r="M49" s="124"/>
      <c r="N49" s="124"/>
      <c r="O49" s="124"/>
      <c r="P49" s="56"/>
      <c r="Q49" s="56"/>
    </row>
    <row r="50" spans="1:17" ht="19.5" thickBot="1" x14ac:dyDescent="0.3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</row>
    <row r="51" spans="1:17" ht="19.5" thickBot="1" x14ac:dyDescent="0.35">
      <c r="A51" s="177" t="s">
        <v>222</v>
      </c>
      <c r="B51" s="178"/>
      <c r="C51" s="179" t="s">
        <v>155</v>
      </c>
      <c r="D51" s="180" t="s">
        <v>156</v>
      </c>
      <c r="E51" s="180" t="s">
        <v>157</v>
      </c>
      <c r="F51" s="181" t="s">
        <v>158</v>
      </c>
      <c r="G51" s="180" t="s">
        <v>159</v>
      </c>
      <c r="H51" s="180" t="s">
        <v>160</v>
      </c>
      <c r="I51" s="180" t="s">
        <v>161</v>
      </c>
      <c r="J51" s="179" t="s">
        <v>162</v>
      </c>
      <c r="K51" s="179" t="s">
        <v>189</v>
      </c>
      <c r="L51" s="179" t="s">
        <v>190</v>
      </c>
      <c r="M51" s="179" t="s">
        <v>191</v>
      </c>
      <c r="N51" s="179" t="s">
        <v>192</v>
      </c>
      <c r="O51" s="179" t="s">
        <v>193</v>
      </c>
      <c r="P51" s="56"/>
      <c r="Q51" s="56"/>
    </row>
    <row r="52" spans="1:17" ht="19.5" thickBot="1" x14ac:dyDescent="0.35">
      <c r="A52" s="177" t="s">
        <v>183</v>
      </c>
      <c r="B52" s="130"/>
      <c r="C52" s="134"/>
      <c r="D52" s="134"/>
      <c r="E52" s="182"/>
      <c r="F52" s="157"/>
      <c r="G52" s="133"/>
      <c r="H52" s="133"/>
      <c r="I52" s="134"/>
      <c r="J52" s="145"/>
      <c r="K52" s="134"/>
      <c r="L52" s="124"/>
      <c r="M52" s="124"/>
      <c r="N52" s="124"/>
      <c r="O52" s="124"/>
      <c r="P52" s="56"/>
      <c r="Q52" s="56"/>
    </row>
    <row r="53" spans="1:17" ht="19.5" thickBot="1" x14ac:dyDescent="0.35">
      <c r="A53" s="177" t="s">
        <v>184</v>
      </c>
      <c r="B53" s="125"/>
      <c r="C53" s="134"/>
      <c r="D53" s="134"/>
      <c r="E53" s="133"/>
      <c r="F53" s="132"/>
      <c r="G53" s="133"/>
      <c r="H53" s="133"/>
      <c r="I53" s="134"/>
      <c r="J53" s="145"/>
      <c r="K53" s="134"/>
      <c r="L53" s="124"/>
      <c r="M53" s="124"/>
      <c r="N53" s="124"/>
      <c r="O53" s="124"/>
      <c r="P53" s="56"/>
      <c r="Q53" s="56"/>
    </row>
    <row r="54" spans="1:17" ht="19.5" thickBot="1" x14ac:dyDescent="0.35">
      <c r="A54" s="177" t="s">
        <v>15</v>
      </c>
      <c r="B54" s="125"/>
      <c r="C54" s="134"/>
      <c r="D54" s="134"/>
      <c r="E54" s="133"/>
      <c r="F54" s="134"/>
      <c r="G54" s="133"/>
      <c r="H54" s="157"/>
      <c r="I54" s="134"/>
      <c r="J54" s="145"/>
      <c r="K54" s="134"/>
      <c r="L54" s="124"/>
      <c r="M54" s="124"/>
      <c r="N54" s="124"/>
      <c r="O54" s="124"/>
      <c r="P54" s="56"/>
      <c r="Q54" s="56"/>
    </row>
    <row r="55" spans="1:17" ht="19.5" thickBot="1" x14ac:dyDescent="0.35">
      <c r="A55" s="177" t="s">
        <v>16</v>
      </c>
      <c r="B55" s="125"/>
      <c r="C55" s="134"/>
      <c r="D55" s="157"/>
      <c r="E55" s="133"/>
      <c r="F55" s="134"/>
      <c r="G55" s="133"/>
      <c r="H55" s="133"/>
      <c r="I55" s="134"/>
      <c r="J55" s="145"/>
      <c r="K55" s="134"/>
      <c r="L55" s="124"/>
      <c r="M55" s="124"/>
      <c r="N55" s="124"/>
      <c r="O55" s="124"/>
      <c r="P55" s="56"/>
      <c r="Q55" s="56"/>
    </row>
    <row r="56" spans="1:17" ht="19.5" thickBot="1" x14ac:dyDescent="0.35">
      <c r="A56" s="177" t="s">
        <v>17</v>
      </c>
      <c r="B56" s="125"/>
      <c r="C56" s="134"/>
      <c r="D56" s="134"/>
      <c r="E56" s="133"/>
      <c r="F56" s="134"/>
      <c r="G56" s="133"/>
      <c r="H56" s="157"/>
      <c r="I56" s="134"/>
      <c r="J56" s="145"/>
      <c r="K56" s="134"/>
      <c r="L56" s="124"/>
      <c r="M56" s="124"/>
      <c r="N56" s="124"/>
      <c r="O56" s="124"/>
      <c r="P56" s="56"/>
      <c r="Q56" s="56"/>
    </row>
    <row r="57" spans="1:17" ht="19.5" thickBot="1" x14ac:dyDescent="0.35">
      <c r="A57" s="177" t="s">
        <v>184</v>
      </c>
      <c r="B57" s="125"/>
      <c r="C57" s="134"/>
      <c r="D57" s="134"/>
      <c r="E57" s="133"/>
      <c r="F57" s="134"/>
      <c r="G57" s="133"/>
      <c r="H57" s="157"/>
      <c r="I57" s="134"/>
      <c r="J57" s="145"/>
      <c r="K57" s="134"/>
      <c r="L57" s="124"/>
      <c r="M57" s="124"/>
      <c r="N57" s="124"/>
      <c r="O57" s="124"/>
      <c r="P57" s="56"/>
      <c r="Q57" s="56"/>
    </row>
    <row r="58" spans="1:17" ht="19.5" thickBot="1" x14ac:dyDescent="0.35">
      <c r="A58" s="177" t="s">
        <v>25</v>
      </c>
      <c r="B58" s="119"/>
      <c r="C58" s="134"/>
      <c r="D58" s="134"/>
      <c r="E58" s="133"/>
      <c r="F58" s="134"/>
      <c r="G58" s="133"/>
      <c r="H58" s="157"/>
      <c r="I58" s="157"/>
      <c r="J58" s="183"/>
      <c r="K58" s="134"/>
      <c r="L58" s="124"/>
      <c r="M58" s="124"/>
      <c r="N58" s="124"/>
      <c r="O58" s="124"/>
      <c r="P58" s="56"/>
      <c r="Q58" s="56"/>
    </row>
    <row r="59" spans="1:17" ht="19.5" thickBot="1" x14ac:dyDescent="0.35">
      <c r="A59" s="177" t="s">
        <v>26</v>
      </c>
      <c r="B59" s="125"/>
      <c r="C59" s="134"/>
      <c r="D59" s="134"/>
      <c r="E59" s="133"/>
      <c r="F59" s="157"/>
      <c r="G59" s="157"/>
      <c r="H59" s="133"/>
      <c r="I59" s="134"/>
      <c r="J59" s="184"/>
      <c r="K59" s="134"/>
      <c r="L59" s="124"/>
      <c r="M59" s="124"/>
      <c r="N59" s="124"/>
      <c r="O59" s="124"/>
      <c r="P59" s="56"/>
      <c r="Q59" s="56"/>
    </row>
    <row r="60" spans="1:17" ht="19.5" thickBot="1" x14ac:dyDescent="0.35">
      <c r="A60" s="177" t="s">
        <v>27</v>
      </c>
      <c r="B60" s="125"/>
      <c r="C60" s="134"/>
      <c r="D60" s="134"/>
      <c r="E60" s="133"/>
      <c r="F60" s="157"/>
      <c r="G60" s="157"/>
      <c r="H60" s="133"/>
      <c r="I60" s="134"/>
      <c r="J60" s="184"/>
      <c r="K60" s="134"/>
      <c r="L60" s="124"/>
      <c r="M60" s="124"/>
      <c r="N60" s="124"/>
      <c r="O60" s="124"/>
      <c r="P60" s="56"/>
      <c r="Q60" s="56"/>
    </row>
    <row r="61" spans="1:17" ht="19.5" thickBot="1" x14ac:dyDescent="0.35">
      <c r="A61" s="177" t="s">
        <v>34</v>
      </c>
      <c r="B61" s="125"/>
      <c r="C61" s="134"/>
      <c r="D61" s="134"/>
      <c r="E61" s="133"/>
      <c r="F61" s="134"/>
      <c r="G61" s="133"/>
      <c r="H61" s="133"/>
      <c r="I61" s="134"/>
      <c r="J61" s="145"/>
      <c r="K61" s="134"/>
      <c r="L61" s="124"/>
      <c r="M61" s="124"/>
      <c r="N61" s="124"/>
      <c r="O61" s="124"/>
      <c r="P61" s="56"/>
      <c r="Q61" s="56"/>
    </row>
    <row r="62" spans="1:17" ht="19.5" thickBot="1" x14ac:dyDescent="0.35">
      <c r="A62" s="177" t="s">
        <v>52</v>
      </c>
      <c r="B62" s="125"/>
      <c r="C62" s="134"/>
      <c r="D62" s="134"/>
      <c r="E62" s="133"/>
      <c r="F62" s="134"/>
      <c r="G62" s="133"/>
      <c r="H62" s="157"/>
      <c r="I62" s="134"/>
      <c r="J62" s="145"/>
      <c r="K62" s="134"/>
      <c r="L62" s="124"/>
      <c r="M62" s="124"/>
      <c r="N62" s="124"/>
      <c r="O62" s="124"/>
      <c r="P62" s="56"/>
      <c r="Q62" s="56"/>
    </row>
    <row r="63" spans="1:17" ht="19.5" thickBot="1" x14ac:dyDescent="0.35">
      <c r="A63" s="177" t="s">
        <v>53</v>
      </c>
      <c r="B63" s="125"/>
      <c r="C63" s="134"/>
      <c r="D63" s="134"/>
      <c r="E63" s="133"/>
      <c r="F63" s="134"/>
      <c r="G63" s="133"/>
      <c r="H63" s="157"/>
      <c r="I63" s="134"/>
      <c r="J63" s="145"/>
      <c r="K63" s="134"/>
      <c r="L63" s="124"/>
      <c r="M63" s="124"/>
      <c r="N63" s="124"/>
      <c r="O63" s="124"/>
      <c r="P63" s="56"/>
      <c r="Q63" s="56"/>
    </row>
    <row r="64" spans="1:17" ht="19.5" thickBot="1" x14ac:dyDescent="0.35">
      <c r="A64" s="177" t="s">
        <v>54</v>
      </c>
      <c r="B64" s="125"/>
      <c r="C64" s="134"/>
      <c r="D64" s="134"/>
      <c r="E64" s="133"/>
      <c r="F64" s="134"/>
      <c r="G64" s="133"/>
      <c r="H64" s="157"/>
      <c r="I64" s="134"/>
      <c r="J64" s="145"/>
      <c r="K64" s="134"/>
      <c r="L64" s="124"/>
      <c r="M64" s="124"/>
      <c r="N64" s="124"/>
      <c r="O64" s="124"/>
      <c r="P64" s="56"/>
      <c r="Q64" s="56"/>
    </row>
    <row r="65" spans="1:17" ht="19.5" thickBot="1" x14ac:dyDescent="0.35">
      <c r="A65" s="177" t="s">
        <v>185</v>
      </c>
      <c r="B65" s="125"/>
      <c r="C65" s="134"/>
      <c r="D65" s="134"/>
      <c r="E65" s="133"/>
      <c r="F65" s="134"/>
      <c r="G65" s="133"/>
      <c r="H65" s="157"/>
      <c r="I65" s="134"/>
      <c r="J65" s="145"/>
      <c r="K65" s="134"/>
      <c r="L65" s="124"/>
      <c r="M65" s="124"/>
      <c r="N65" s="124"/>
      <c r="O65" s="124"/>
      <c r="P65" s="56"/>
      <c r="Q65" s="56"/>
    </row>
    <row r="66" spans="1:17" ht="19.5" thickBot="1" x14ac:dyDescent="0.35">
      <c r="A66" s="177" t="s">
        <v>170</v>
      </c>
      <c r="B66" s="125"/>
      <c r="C66" s="134"/>
      <c r="D66" s="134"/>
      <c r="E66" s="133"/>
      <c r="F66" s="134"/>
      <c r="G66" s="133"/>
      <c r="H66" s="157"/>
      <c r="I66" s="134"/>
      <c r="J66" s="145"/>
      <c r="K66" s="134"/>
      <c r="L66" s="124"/>
      <c r="M66" s="124"/>
      <c r="N66" s="124"/>
      <c r="O66" s="124"/>
      <c r="P66" s="56"/>
      <c r="Q66" s="56"/>
    </row>
    <row r="67" spans="1:17" ht="19.5" thickBot="1" x14ac:dyDescent="0.35">
      <c r="A67" s="177" t="s">
        <v>171</v>
      </c>
      <c r="B67" s="125"/>
      <c r="C67" s="134"/>
      <c r="D67" s="134"/>
      <c r="E67" s="133"/>
      <c r="F67" s="134"/>
      <c r="G67" s="133"/>
      <c r="H67" s="157"/>
      <c r="I67" s="134"/>
      <c r="J67" s="145"/>
      <c r="K67" s="134"/>
      <c r="L67" s="124"/>
      <c r="M67" s="124"/>
      <c r="N67" s="124"/>
      <c r="O67" s="124"/>
      <c r="P67" s="56"/>
      <c r="Q67" s="56"/>
    </row>
    <row r="68" spans="1:17" ht="19.5" thickBot="1" x14ac:dyDescent="0.35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</row>
    <row r="69" spans="1:17" ht="19.5" thickBot="1" x14ac:dyDescent="0.35">
      <c r="A69" s="185" t="s">
        <v>223</v>
      </c>
      <c r="B69" s="186"/>
      <c r="C69" s="187" t="s">
        <v>155</v>
      </c>
      <c r="D69" s="188" t="s">
        <v>156</v>
      </c>
      <c r="E69" s="188" t="s">
        <v>157</v>
      </c>
      <c r="F69" s="188" t="s">
        <v>158</v>
      </c>
      <c r="G69" s="188" t="s">
        <v>159</v>
      </c>
      <c r="H69" s="188" t="s">
        <v>160</v>
      </c>
      <c r="I69" s="188" t="s">
        <v>161</v>
      </c>
      <c r="J69" s="188" t="s">
        <v>162</v>
      </c>
      <c r="K69" s="188" t="s">
        <v>189</v>
      </c>
      <c r="L69" s="188" t="s">
        <v>190</v>
      </c>
      <c r="M69" s="188" t="s">
        <v>191</v>
      </c>
      <c r="N69" s="188" t="s">
        <v>192</v>
      </c>
      <c r="O69" s="188" t="s">
        <v>193</v>
      </c>
      <c r="P69" s="56"/>
      <c r="Q69" s="56"/>
    </row>
    <row r="70" spans="1:17" ht="19.5" thickBot="1" x14ac:dyDescent="0.35">
      <c r="A70" s="189" t="s">
        <v>186</v>
      </c>
      <c r="B70" s="124"/>
      <c r="C70" s="124"/>
      <c r="D70" s="124"/>
      <c r="E70" s="124"/>
      <c r="F70" s="124"/>
      <c r="G70" s="124"/>
      <c r="H70" s="157"/>
      <c r="I70" s="124"/>
      <c r="J70" s="124"/>
      <c r="K70" s="124"/>
      <c r="L70" s="124"/>
      <c r="M70" s="124"/>
      <c r="N70" s="124"/>
      <c r="O70" s="124"/>
      <c r="P70" s="56"/>
      <c r="Q70" s="56"/>
    </row>
    <row r="71" spans="1:17" ht="19.5" thickBot="1" x14ac:dyDescent="0.35">
      <c r="A71" s="189" t="s">
        <v>187</v>
      </c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56"/>
      <c r="Q71" s="56"/>
    </row>
    <row r="72" spans="1:17" ht="18.75" x14ac:dyDescent="0.3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</row>
    <row r="73" spans="1:17" ht="18.75" x14ac:dyDescent="0.3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</row>
  </sheetData>
  <sheetProtection formatCells="0" formatColumns="0" formatRows="0" insertColumns="0" insertRows="0" deleteColumns="0" deleteRows="0" autoFilter="0"/>
  <mergeCells count="3">
    <mergeCell ref="C1:F1"/>
    <mergeCell ref="G1:J1"/>
    <mergeCell ref="K1:O1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7B43-DB4C-4326-9525-AA4614EE260A}">
  <dimension ref="B10:G26"/>
  <sheetViews>
    <sheetView topLeftCell="A7" workbookViewId="0">
      <selection activeCell="F12" sqref="F12"/>
    </sheetView>
  </sheetViews>
  <sheetFormatPr baseColWidth="10" defaultRowHeight="15" x14ac:dyDescent="0.25"/>
  <sheetData>
    <row r="10" spans="2:7" ht="18.75" x14ac:dyDescent="0.3">
      <c r="B10" s="56"/>
      <c r="C10" s="56"/>
      <c r="D10" s="56"/>
      <c r="E10" s="56"/>
      <c r="F10" s="56"/>
      <c r="G10" s="56"/>
    </row>
    <row r="11" spans="2:7" ht="18.75" x14ac:dyDescent="0.3">
      <c r="B11" s="56"/>
      <c r="C11" s="56"/>
      <c r="D11" s="56"/>
      <c r="E11" s="56"/>
      <c r="F11" s="56"/>
      <c r="G11" s="56"/>
    </row>
    <row r="12" spans="2:7" ht="18.75" x14ac:dyDescent="0.3">
      <c r="B12" s="57" t="s">
        <v>229</v>
      </c>
      <c r="C12" s="56"/>
      <c r="D12" s="56"/>
      <c r="E12" s="56"/>
      <c r="F12" s="58">
        <f>SUM(F14:F18)</f>
        <v>1</v>
      </c>
      <c r="G12" s="56"/>
    </row>
    <row r="13" spans="2:7" ht="18.75" x14ac:dyDescent="0.3">
      <c r="B13" s="56"/>
      <c r="C13" s="56"/>
      <c r="D13" s="56"/>
      <c r="E13" s="56"/>
      <c r="F13" s="56"/>
      <c r="G13" s="56"/>
    </row>
    <row r="14" spans="2:7" ht="18.75" x14ac:dyDescent="0.3">
      <c r="B14" s="57" t="s">
        <v>227</v>
      </c>
      <c r="C14" s="57"/>
      <c r="D14" s="57"/>
      <c r="E14" s="56"/>
      <c r="F14" s="58">
        <f>COUNTIF(Tâches!$D$2:$D$237,"=0")/(COUNTIF(Tâches!$D$2:$D$237,"&lt;&gt;*")-COUNTBLANK(Tâches!$D$2:$D$237))</f>
        <v>1</v>
      </c>
      <c r="G14" s="56"/>
    </row>
    <row r="15" spans="2:7" ht="18.75" x14ac:dyDescent="0.3">
      <c r="B15" s="57" t="s">
        <v>228</v>
      </c>
      <c r="C15" s="57"/>
      <c r="D15" s="57"/>
      <c r="E15" s="56"/>
      <c r="F15" s="58">
        <f>COUNTIF(Tâches!$D$2:$D$237,"=0,25")/(COUNTIF(Tâches!$D$2:$D$237,"&lt;&gt;*")-COUNTBLANK(Tâches!$D$2:$D$237))</f>
        <v>0</v>
      </c>
      <c r="G15" s="56"/>
    </row>
    <row r="16" spans="2:7" ht="18.75" x14ac:dyDescent="0.3">
      <c r="B16" s="57" t="s">
        <v>224</v>
      </c>
      <c r="C16" s="57"/>
      <c r="D16" s="57"/>
      <c r="E16" s="56"/>
      <c r="F16" s="58">
        <f>COUNTIF(Tâches!$D$2:$D$237,"=0,5")/(COUNTIF(Tâches!$D$2:$D$237,"&lt;&gt;*")-COUNTBLANK(Tâches!$D$2:$D$237))</f>
        <v>0</v>
      </c>
      <c r="G16" s="56"/>
    </row>
    <row r="17" spans="2:7" ht="18.75" x14ac:dyDescent="0.3">
      <c r="B17" s="57" t="s">
        <v>225</v>
      </c>
      <c r="C17" s="56"/>
      <c r="D17" s="56"/>
      <c r="E17" s="56"/>
      <c r="F17" s="58">
        <f>COUNTIF(Tâches!$D$2:$D$237,"=0,75")/(COUNTIF(Tâches!$D$2:$D$237,"&lt;&gt;*")-COUNTBLANK(Tâches!$D$2:$D$237))</f>
        <v>0</v>
      </c>
      <c r="G17" s="56"/>
    </row>
    <row r="18" spans="2:7" ht="18.75" x14ac:dyDescent="0.3">
      <c r="B18" s="57" t="s">
        <v>226</v>
      </c>
      <c r="C18" s="57"/>
      <c r="D18" s="57"/>
      <c r="E18" s="56"/>
      <c r="F18" s="58">
        <f>COUNTIF(Tâches!$D$2:$D$237,"=1")/(COUNTIF(Tâches!$D$2:$D$237,"&lt;&gt;*")-COUNTBLANK(Tâches!$D$2:$D$237))</f>
        <v>0</v>
      </c>
      <c r="G18" s="56"/>
    </row>
    <row r="19" spans="2:7" ht="18.75" x14ac:dyDescent="0.3">
      <c r="B19" s="57"/>
      <c r="C19" s="56"/>
      <c r="D19" s="56"/>
      <c r="E19" s="56"/>
      <c r="F19" s="58"/>
      <c r="G19" s="56"/>
    </row>
    <row r="20" spans="2:7" ht="18.75" x14ac:dyDescent="0.3">
      <c r="B20" s="56"/>
      <c r="C20" s="56"/>
      <c r="D20" s="56"/>
      <c r="E20" s="56"/>
      <c r="F20" s="56"/>
      <c r="G20" s="56"/>
    </row>
    <row r="21" spans="2:7" ht="18.75" x14ac:dyDescent="0.3">
      <c r="B21" s="56"/>
      <c r="C21" s="56"/>
      <c r="D21" s="56"/>
      <c r="E21" s="56"/>
      <c r="F21" s="56"/>
      <c r="G21" s="56"/>
    </row>
    <row r="22" spans="2:7" ht="18.75" x14ac:dyDescent="0.3">
      <c r="B22" s="56"/>
      <c r="C22" s="56"/>
      <c r="D22" s="56"/>
      <c r="E22" s="56"/>
      <c r="F22" s="56"/>
      <c r="G22" s="56"/>
    </row>
    <row r="23" spans="2:7" ht="18.75" x14ac:dyDescent="0.3">
      <c r="B23" s="56"/>
      <c r="C23" s="56"/>
      <c r="D23" s="56"/>
      <c r="E23" s="56"/>
      <c r="F23" s="56"/>
      <c r="G23" s="56"/>
    </row>
    <row r="24" spans="2:7" ht="18.75" x14ac:dyDescent="0.3">
      <c r="B24" s="56"/>
      <c r="C24" s="56"/>
      <c r="D24" s="56"/>
      <c r="E24" s="56"/>
      <c r="F24" s="56"/>
      <c r="G24" s="56"/>
    </row>
    <row r="25" spans="2:7" ht="18.75" x14ac:dyDescent="0.3">
      <c r="B25" s="56"/>
      <c r="C25" s="56"/>
      <c r="D25" s="56"/>
      <c r="E25" s="56"/>
      <c r="F25" s="56"/>
      <c r="G25" s="56"/>
    </row>
    <row r="26" spans="2:7" ht="18.75" x14ac:dyDescent="0.3">
      <c r="B26" s="56"/>
      <c r="C26" s="56"/>
      <c r="D26" s="56"/>
      <c r="E26" s="56"/>
      <c r="F26" s="56"/>
      <c r="G26" s="56"/>
    </row>
  </sheetData>
  <sheetProtection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A003-535D-4C02-BBDF-26F3AFE9E5EE}">
  <dimension ref="B1:I11"/>
  <sheetViews>
    <sheetView workbookViewId="0">
      <selection activeCell="D13" sqref="D13"/>
    </sheetView>
  </sheetViews>
  <sheetFormatPr baseColWidth="10" defaultRowHeight="15" x14ac:dyDescent="0.25"/>
  <cols>
    <col min="2" max="2" width="17.42578125" customWidth="1"/>
    <col min="8" max="8" width="13.7109375" customWidth="1"/>
    <col min="9" max="9" width="23.85546875" customWidth="1"/>
  </cols>
  <sheetData>
    <row r="1" spans="2:9" ht="15.75" thickBot="1" x14ac:dyDescent="0.3"/>
    <row r="2" spans="2:9" ht="15.75" thickBot="1" x14ac:dyDescent="0.3">
      <c r="B2" s="12" t="s">
        <v>30</v>
      </c>
      <c r="D2" t="s">
        <v>209</v>
      </c>
      <c r="G2" s="11"/>
      <c r="H2" s="11"/>
      <c r="I2" s="11"/>
    </row>
    <row r="3" spans="2:9" x14ac:dyDescent="0.25">
      <c r="B3" s="13"/>
      <c r="D3" t="s">
        <v>210</v>
      </c>
      <c r="G3" s="16">
        <v>1</v>
      </c>
      <c r="H3" s="17" t="s">
        <v>30</v>
      </c>
      <c r="I3" s="18" t="s">
        <v>30</v>
      </c>
    </row>
    <row r="4" spans="2:9" x14ac:dyDescent="0.25">
      <c r="B4" s="14" t="s">
        <v>195</v>
      </c>
      <c r="D4" t="s">
        <v>211</v>
      </c>
      <c r="G4" s="19">
        <v>2</v>
      </c>
      <c r="H4" s="20">
        <v>0.25</v>
      </c>
      <c r="I4" s="21" t="s">
        <v>195</v>
      </c>
    </row>
    <row r="5" spans="2:9" ht="15.75" thickBot="1" x14ac:dyDescent="0.3">
      <c r="B5" s="15" t="s">
        <v>12</v>
      </c>
      <c r="D5" t="s">
        <v>212</v>
      </c>
      <c r="G5" s="19">
        <v>3</v>
      </c>
      <c r="H5" s="20">
        <v>0.5</v>
      </c>
      <c r="I5" s="21" t="s">
        <v>12</v>
      </c>
    </row>
    <row r="6" spans="2:9" x14ac:dyDescent="0.25">
      <c r="D6" t="s">
        <v>213</v>
      </c>
      <c r="G6" s="19">
        <v>5</v>
      </c>
      <c r="H6" s="20">
        <v>0.5</v>
      </c>
      <c r="I6" s="21" t="s">
        <v>203</v>
      </c>
    </row>
    <row r="7" spans="2:9" ht="46.35" customHeight="1" x14ac:dyDescent="0.25">
      <c r="B7" s="25" t="s">
        <v>208</v>
      </c>
      <c r="D7" t="s">
        <v>214</v>
      </c>
      <c r="G7" s="19">
        <v>6</v>
      </c>
      <c r="H7" s="20">
        <v>0.75</v>
      </c>
      <c r="I7" s="21" t="s">
        <v>204</v>
      </c>
    </row>
    <row r="8" spans="2:9" x14ac:dyDescent="0.25">
      <c r="D8" t="s">
        <v>215</v>
      </c>
      <c r="G8" s="19">
        <v>8</v>
      </c>
      <c r="H8" s="20">
        <v>0.75</v>
      </c>
      <c r="I8" s="21" t="s">
        <v>205</v>
      </c>
    </row>
    <row r="9" spans="2:9" ht="15.75" thickBot="1" x14ac:dyDescent="0.3">
      <c r="D9" t="s">
        <v>216</v>
      </c>
      <c r="G9" s="22">
        <v>9</v>
      </c>
      <c r="H9" s="23">
        <v>1</v>
      </c>
      <c r="I9" s="24" t="s">
        <v>206</v>
      </c>
    </row>
    <row r="11" spans="2:9" x14ac:dyDescent="0.25">
      <c r="G11" t="s">
        <v>207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Notice d'utilisation</vt:lpstr>
      <vt:lpstr>Tâches</vt:lpstr>
      <vt:lpstr>Planning - Tâches</vt:lpstr>
      <vt:lpstr>Gestion projet</vt:lpstr>
      <vt:lpstr>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Kévin GOUFFAUD</dc:creator>
  <cp:keywords/>
  <dc:description/>
  <cp:lastModifiedBy>Kévin GOUFFAUD</cp:lastModifiedBy>
  <cp:revision/>
  <dcterms:created xsi:type="dcterms:W3CDTF">2022-03-21T09:32:30Z</dcterms:created>
  <dcterms:modified xsi:type="dcterms:W3CDTF">2022-06-30T11:43:37Z</dcterms:modified>
  <cp:category/>
  <cp:contentStatus/>
</cp:coreProperties>
</file>