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TOSHIBA/"/>
    </mc:Choice>
  </mc:AlternateContent>
  <workbookProtection lockStructure="1"/>
  <bookViews>
    <workbookView xWindow="0" yWindow="460" windowWidth="22140" windowHeight="16900" tabRatio="811" activeTab="3"/>
  </bookViews>
  <sheets>
    <sheet name="Mode d'emploi" sheetId="8" r:id="rId1"/>
    <sheet name="Evaluation" sheetId="9" r:id="rId2"/>
    <sheet name="Résultats" sheetId="10" r:id="rId3"/>
    <sheet name="Déclarations ISO 17050 " sheetId="6" r:id="rId4"/>
    <sheet name="Util_E" sheetId="11" state="hidden" r:id="rId5"/>
  </sheets>
  <definedNames>
    <definedName name="Choix_de__VÉRACITÉ" localSheetId="4">Util_E!$A$3:$A$7</definedName>
    <definedName name="Choix_de__VÉRACITÉ">#REF!</definedName>
    <definedName name="_xlnm.Print_Titles" localSheetId="1">Evaluation!$10:$10</definedName>
    <definedName name="_xlnm.Print_Titles" localSheetId="2">Résultats!$1:$7</definedName>
    <definedName name="liste" localSheetId="4">Util_E!$A$2:$A$7</definedName>
    <definedName name="liste">#REF!</definedName>
    <definedName name="Niveaux_de_VÉRACITÉ_des_37_CRITÈRES_de_réalisation_évalués">Résultats!$A$10</definedName>
    <definedName name="Niveaux_de_VÉRACITÉ_des_59_CRITÈRES_de_réalisation_évalués">Résultats!$A$10</definedName>
    <definedName name="_xlnm.Print_Area" localSheetId="3">'Déclarations ISO 17050 '!$A$1:$F$39</definedName>
    <definedName name="_xlnm.Print_Area" localSheetId="1">Evaluation!$A$1:$G$59</definedName>
    <definedName name="_xlnm.Print_Area" localSheetId="0">'Mode d''emploi'!$B$1:$J$26</definedName>
    <definedName name="_xlnm.Print_Area" localSheetId="2">Résultats!$A$1:$H$35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6" l="1"/>
  <c r="F14" i="6"/>
  <c r="F15" i="6"/>
  <c r="F16" i="6"/>
  <c r="F17" i="6"/>
  <c r="F18" i="6"/>
  <c r="F19" i="6"/>
  <c r="F20" i="6"/>
  <c r="F21" i="6"/>
  <c r="F22" i="6"/>
  <c r="E15" i="6"/>
  <c r="E16" i="6"/>
  <c r="E17" i="6"/>
  <c r="E18" i="6"/>
  <c r="E19" i="6"/>
  <c r="E20" i="6"/>
  <c r="E21" i="6"/>
  <c r="E14" i="6"/>
  <c r="E13" i="6"/>
  <c r="B15" i="6"/>
  <c r="B16" i="6"/>
  <c r="B17" i="6"/>
  <c r="B18" i="6"/>
  <c r="B19" i="6"/>
  <c r="B20" i="6"/>
  <c r="B21" i="6"/>
  <c r="B22" i="6"/>
  <c r="C19" i="10"/>
  <c r="B14" i="6"/>
  <c r="A2" i="10"/>
  <c r="A1" i="9"/>
  <c r="A2" i="11"/>
  <c r="A3" i="11"/>
  <c r="A4" i="11"/>
  <c r="A5" i="11"/>
  <c r="B3" i="11"/>
  <c r="C3" i="11"/>
  <c r="B4" i="11"/>
  <c r="G22" i="8"/>
  <c r="E22" i="8"/>
  <c r="C4" i="11"/>
  <c r="B5" i="11"/>
  <c r="G23" i="8"/>
  <c r="E23" i="8"/>
  <c r="C5" i="11"/>
  <c r="A6" i="11"/>
  <c r="B6" i="11"/>
  <c r="C6" i="11"/>
  <c r="B7" i="11"/>
  <c r="C7" i="11"/>
  <c r="D53" i="9"/>
  <c r="D54" i="9"/>
  <c r="D55" i="9"/>
  <c r="D56" i="9"/>
  <c r="D57" i="9"/>
  <c r="D58" i="9"/>
  <c r="D59" i="9"/>
  <c r="D52" i="9"/>
  <c r="D48" i="9"/>
  <c r="D49" i="9"/>
  <c r="D50" i="9"/>
  <c r="D51" i="9"/>
  <c r="D47" i="9"/>
  <c r="D43" i="9"/>
  <c r="D44" i="9"/>
  <c r="D45" i="9"/>
  <c r="D46" i="9"/>
  <c r="D42" i="9"/>
  <c r="D37" i="9"/>
  <c r="D38" i="9"/>
  <c r="D39" i="9"/>
  <c r="D40" i="9"/>
  <c r="D41" i="9"/>
  <c r="D36" i="9"/>
  <c r="D29" i="9"/>
  <c r="D30" i="9"/>
  <c r="D31" i="9"/>
  <c r="D28" i="9"/>
  <c r="D26" i="9"/>
  <c r="D27" i="9"/>
  <c r="D25" i="9"/>
  <c r="D14" i="9"/>
  <c r="D15" i="9"/>
  <c r="D16" i="9"/>
  <c r="D17" i="9"/>
  <c r="D18" i="9"/>
  <c r="D19" i="9"/>
  <c r="D20" i="9"/>
  <c r="D13" i="9"/>
  <c r="D22" i="9"/>
  <c r="D23" i="9"/>
  <c r="D24" i="9"/>
  <c r="D21" i="9"/>
  <c r="D12" i="9"/>
  <c r="D11" i="9"/>
  <c r="B28" i="11"/>
  <c r="B29" i="11"/>
  <c r="G11" i="9"/>
  <c r="A15" i="11"/>
  <c r="A16" i="11"/>
  <c r="B15" i="11"/>
  <c r="E11" i="9"/>
  <c r="G12" i="9"/>
  <c r="E12" i="9"/>
  <c r="B32" i="11"/>
  <c r="A14" i="11"/>
  <c r="B14" i="11"/>
  <c r="H17" i="10"/>
  <c r="B27" i="11"/>
  <c r="C21" i="9"/>
  <c r="A17" i="11"/>
  <c r="B16" i="11"/>
  <c r="E21" i="9"/>
  <c r="H21" i="10"/>
  <c r="C52" i="9"/>
  <c r="E52" i="9"/>
  <c r="H27" i="10"/>
  <c r="B30" i="11"/>
  <c r="C47" i="9"/>
  <c r="E47" i="9"/>
  <c r="H26" i="10"/>
  <c r="C42" i="9"/>
  <c r="E42" i="9"/>
  <c r="H25" i="10"/>
  <c r="C36" i="9"/>
  <c r="E36" i="9"/>
  <c r="H24" i="10"/>
  <c r="D33" i="9"/>
  <c r="D34" i="9"/>
  <c r="D35" i="9"/>
  <c r="D32" i="9"/>
  <c r="C32" i="9"/>
  <c r="E32" i="9"/>
  <c r="H23" i="10"/>
  <c r="C28" i="9"/>
  <c r="E28" i="9"/>
  <c r="H22" i="10"/>
  <c r="H20" i="10"/>
  <c r="C13" i="9"/>
  <c r="E13" i="9"/>
  <c r="H19" i="10"/>
  <c r="H18" i="10"/>
  <c r="C25" i="9"/>
  <c r="E25" i="9"/>
  <c r="G26" i="10"/>
  <c r="G25" i="10"/>
  <c r="G24" i="10"/>
  <c r="G19" i="10"/>
  <c r="D3" i="11"/>
  <c r="E3" i="11"/>
  <c r="D4" i="11"/>
  <c r="E4" i="11"/>
  <c r="D5" i="11"/>
  <c r="E5" i="11"/>
  <c r="D6" i="11"/>
  <c r="E6" i="11"/>
  <c r="E8" i="11"/>
  <c r="A10" i="10"/>
  <c r="D2" i="11"/>
  <c r="E2" i="11"/>
  <c r="D7" i="11"/>
  <c r="E7" i="11"/>
  <c r="A18" i="10"/>
  <c r="D1" i="11"/>
  <c r="C14" i="11"/>
  <c r="C15" i="11"/>
  <c r="C16" i="11"/>
  <c r="C17" i="11"/>
  <c r="C19" i="11"/>
  <c r="A29" i="10"/>
  <c r="C22" i="10"/>
  <c r="C21" i="10"/>
  <c r="G27" i="10"/>
  <c r="G23" i="10"/>
  <c r="G22" i="10"/>
  <c r="G21" i="10"/>
  <c r="E24" i="9"/>
  <c r="G20" i="10"/>
  <c r="F19" i="10"/>
  <c r="F20" i="10"/>
  <c r="F21" i="10"/>
  <c r="F23" i="10"/>
  <c r="F24" i="10"/>
  <c r="F25" i="10"/>
  <c r="F26" i="10"/>
  <c r="F27" i="10"/>
  <c r="G6" i="10"/>
  <c r="E54" i="9"/>
  <c r="E55" i="9"/>
  <c r="E56" i="9"/>
  <c r="E57" i="9"/>
  <c r="E58" i="9"/>
  <c r="E59" i="9"/>
  <c r="E49" i="9"/>
  <c r="E50" i="9"/>
  <c r="E51" i="9"/>
  <c r="E46" i="9"/>
  <c r="E40" i="9"/>
  <c r="E41" i="9"/>
  <c r="E34" i="9"/>
  <c r="E30" i="9"/>
  <c r="E31" i="9"/>
  <c r="E27" i="9"/>
  <c r="E20" i="9"/>
  <c r="A35" i="11"/>
  <c r="A37" i="11"/>
  <c r="A38" i="11"/>
  <c r="A40" i="11"/>
  <c r="A41" i="11"/>
  <c r="A42" i="11"/>
  <c r="A43" i="11"/>
  <c r="A44" i="11"/>
  <c r="A45" i="11"/>
  <c r="A47" i="11"/>
  <c r="A48" i="11"/>
  <c r="A49" i="11"/>
  <c r="A50" i="11"/>
  <c r="A52" i="11"/>
  <c r="A53" i="11"/>
  <c r="A54" i="11"/>
  <c r="A55" i="11"/>
  <c r="A56" i="11"/>
  <c r="A57" i="11"/>
  <c r="A59" i="11"/>
  <c r="A60" i="11"/>
  <c r="A61" i="11"/>
  <c r="A62" i="11"/>
  <c r="A63" i="11"/>
  <c r="C27" i="10"/>
  <c r="B27" i="10"/>
  <c r="C26" i="10"/>
  <c r="B26" i="10"/>
  <c r="C25" i="10"/>
  <c r="B25" i="10"/>
  <c r="C24" i="10"/>
  <c r="B24" i="10"/>
  <c r="C23" i="10"/>
  <c r="B23" i="10"/>
  <c r="B22" i="10"/>
  <c r="B21" i="10"/>
  <c r="E22" i="9"/>
  <c r="C20" i="10"/>
  <c r="B20" i="10"/>
  <c r="B19" i="10"/>
  <c r="B18" i="10"/>
  <c r="A19" i="9"/>
  <c r="A23" i="9"/>
  <c r="A24" i="9"/>
  <c r="D37" i="6"/>
  <c r="F6" i="10"/>
  <c r="F5" i="10"/>
  <c r="A12" i="11"/>
  <c r="B12" i="11"/>
  <c r="E19" i="9"/>
  <c r="E18" i="9"/>
  <c r="E17" i="9"/>
  <c r="E16" i="9"/>
  <c r="E15" i="9"/>
  <c r="E14" i="9"/>
  <c r="E23" i="9"/>
  <c r="E26" i="9"/>
  <c r="E29" i="9"/>
  <c r="E35" i="9"/>
  <c r="E33" i="9"/>
  <c r="E39" i="9"/>
  <c r="E38" i="9"/>
  <c r="E37" i="9"/>
  <c r="E45" i="9"/>
  <c r="E44" i="9"/>
  <c r="E43" i="9"/>
  <c r="E48" i="9"/>
  <c r="E53" i="9"/>
  <c r="F7" i="10"/>
  <c r="E7" i="10"/>
  <c r="A7" i="10"/>
  <c r="B13" i="6"/>
  <c r="A13" i="6"/>
  <c r="B31" i="11"/>
  <c r="B26" i="11"/>
  <c r="B25" i="11"/>
  <c r="B24" i="11"/>
  <c r="B23" i="11"/>
  <c r="B22" i="11"/>
  <c r="B21" i="11"/>
  <c r="B17" i="11"/>
  <c r="B11" i="11"/>
  <c r="D7" i="10"/>
  <c r="C7" i="10"/>
  <c r="C6" i="10"/>
  <c r="A6" i="10"/>
  <c r="C5" i="10"/>
  <c r="A5" i="10"/>
  <c r="A1" i="10"/>
  <c r="C3" i="9"/>
  <c r="A3" i="9"/>
  <c r="A2" i="9"/>
  <c r="F35" i="6"/>
  <c r="D35" i="6"/>
  <c r="D32" i="6"/>
  <c r="D30" i="6"/>
  <c r="A8" i="6"/>
  <c r="G21" i="8"/>
  <c r="D5" i="6"/>
  <c r="A5" i="6"/>
  <c r="G18" i="10"/>
  <c r="G17" i="10"/>
  <c r="E18" i="10"/>
  <c r="F13" i="6"/>
  <c r="D8" i="11"/>
  <c r="E12" i="6"/>
  <c r="D17" i="11"/>
  <c r="D14" i="11"/>
  <c r="D18" i="11"/>
  <c r="D16" i="11"/>
  <c r="D15" i="11"/>
  <c r="E17" i="10"/>
  <c r="F12" i="6"/>
  <c r="A14" i="10"/>
  <c r="C11" i="11"/>
  <c r="C12" i="11"/>
  <c r="A11" i="10"/>
  <c r="D30" i="10"/>
  <c r="C18" i="11"/>
  <c r="F22" i="10"/>
</calcChain>
</file>

<file path=xl/sharedStrings.xml><?xml version="1.0" encoding="utf-8"?>
<sst xmlns="http://schemas.openxmlformats.org/spreadsheetml/2006/main" count="295" uniqueCount="210">
  <si>
    <t>Impression sur pages A4 100% en format horizontal</t>
  </si>
  <si>
    <t>Informations sur l'Autodiagnostic</t>
  </si>
  <si>
    <t xml:space="preserve">Responsable : </t>
  </si>
  <si>
    <t>COMMENTAIRES sur les RÉSULTATS obtenus</t>
  </si>
  <si>
    <t>DÉCISIONS : Plans d'action PRIORITAIRES</t>
    <phoneticPr fontId="0" type="noConversion"/>
  </si>
  <si>
    <r>
      <rPr>
        <b/>
        <sz val="8"/>
        <color indexed="16"/>
        <rFont val="Arial"/>
        <family val="2"/>
      </rPr>
      <t>QUOI</t>
    </r>
    <r>
      <rPr>
        <sz val="8"/>
        <color indexed="16"/>
        <rFont val="Arial"/>
        <family val="2"/>
      </rPr>
      <t xml:space="preserve">
Objectifs à atteindre</t>
    </r>
  </si>
  <si>
    <r>
      <rPr>
        <b/>
        <sz val="8"/>
        <color indexed="16"/>
        <rFont val="Arial"/>
        <family val="2"/>
      </rPr>
      <t>QUI</t>
    </r>
    <r>
      <rPr>
        <sz val="8"/>
        <color indexed="16"/>
        <rFont val="Arial"/>
        <family val="2"/>
      </rPr>
      <t xml:space="preserve">
en Interne ou en Externe</t>
    </r>
  </si>
  <si>
    <r>
      <rPr>
        <b/>
        <sz val="8"/>
        <color indexed="10"/>
        <rFont val="Arial"/>
        <family val="2"/>
      </rPr>
      <t>QUAND ET OÙ</t>
    </r>
    <r>
      <rPr>
        <sz val="8"/>
        <color indexed="10"/>
        <rFont val="Arial"/>
        <family val="2"/>
      </rPr>
      <t xml:space="preserve">
Date et Champ d'application</t>
    </r>
  </si>
  <si>
    <t>Evaluations</t>
  </si>
  <si>
    <t>Taux %</t>
  </si>
  <si>
    <t>Niveaux de CONFORMITÉ</t>
  </si>
  <si>
    <t xml:space="preserve">Signature du responsable de l'autodiagnostic :
</t>
  </si>
  <si>
    <t>NOM et Prénom</t>
  </si>
  <si>
    <t>Noms et Prénoms des participants</t>
  </si>
  <si>
    <t>Evaluations</t>
    <phoneticPr fontId="0" type="noConversion"/>
  </si>
  <si>
    <t>%</t>
  </si>
  <si>
    <t>Libellés des évaluations</t>
  </si>
  <si>
    <t>Tous les Articles de la norme</t>
  </si>
  <si>
    <t>cr 1</t>
  </si>
  <si>
    <t>Plutôt Vrai</t>
  </si>
  <si>
    <t>Plutôt Faux</t>
  </si>
  <si>
    <t>Art. 5</t>
  </si>
  <si>
    <t>5.1</t>
  </si>
  <si>
    <t>5.2</t>
  </si>
  <si>
    <t>5.3</t>
  </si>
  <si>
    <t>Etablissement :</t>
  </si>
  <si>
    <t>Mode d'emploi</t>
  </si>
  <si>
    <t>Insuffisant</t>
  </si>
  <si>
    <t>Convaincant</t>
  </si>
  <si>
    <t>Conforme</t>
  </si>
  <si>
    <t xml:space="preserve"> Fiche de déclaration de conformité par une première partie - norme ISO 17050</t>
    <phoneticPr fontId="0" type="noConversion"/>
  </si>
  <si>
    <t>Enregistrement qualité : impression sur 1 page A4 100% en vertical</t>
  </si>
  <si>
    <t>Évaluation de la conformité - Déclaration de conformité du fournisseur (NF EN ISO/CEI 17050-1)</t>
  </si>
  <si>
    <t>Date limite de validité de la déclaration :</t>
  </si>
  <si>
    <t>Référence unique de la déclaration ISO 17050 :</t>
  </si>
  <si>
    <t>Taux moyen</t>
  </si>
  <si>
    <t>Niveaux de Conformité</t>
  </si>
  <si>
    <t>Documents d'appui consultables associés à la déclaration ISO 17050</t>
  </si>
  <si>
    <t>Déclaration de conformité selon l'ISO 17050 Partie 2 : Documentation d'appui  (NF EN ISO/CEI 17050-2)</t>
  </si>
  <si>
    <t>Documents génériques</t>
  </si>
  <si>
    <t>Documents spécifiques</t>
  </si>
  <si>
    <t>Autre document d'appui : Mettre ici, et en noir, tout autre document d'appui éventuel pour cette déclaration</t>
  </si>
  <si>
    <t>Signataires</t>
  </si>
  <si>
    <t>Indiquer les NOM et Prénom de la personne indépendante</t>
  </si>
  <si>
    <t xml:space="preserve">Coordonnées professionnelles : </t>
  </si>
  <si>
    <t>Organisme de la personne indépendante</t>
  </si>
  <si>
    <t>Adresse complète de l'organisme de la personne indépendante</t>
  </si>
  <si>
    <t>Adresse complète de l'Exploitant</t>
  </si>
  <si>
    <t>Code postal - Ville - Pays de l'organisme de la personne indépendante</t>
  </si>
  <si>
    <t>Code postal - Ville - Pays de l'Exploitant</t>
  </si>
  <si>
    <t>Tél et email de la personne indépendante</t>
  </si>
  <si>
    <t>Date de la déclaration (jj/mm/aaaa) :</t>
  </si>
  <si>
    <t>Date de l'autodiagnostic (jj/mm/aaaa) :</t>
  </si>
  <si>
    <t>Signature :</t>
  </si>
  <si>
    <t>Utilisé pour  {Exigences} : classé par orde alphabétique pour calcul via liste "validation"</t>
  </si>
  <si>
    <t>Libellé du critère quand il sera choisi</t>
  </si>
  <si>
    <t xml:space="preserve"> </t>
  </si>
  <si>
    <t>Tracage de la limite de CONFORMITÉ</t>
  </si>
  <si>
    <t>Enregistrement qualité :  A4 100% vertical</t>
    <phoneticPr fontId="0" type="noConversion"/>
  </si>
  <si>
    <t>Informel</t>
    <phoneticPr fontId="0" type="noConversion"/>
  </si>
  <si>
    <t>en attente</t>
  </si>
  <si>
    <t>Vrai </t>
  </si>
  <si>
    <t>Faux </t>
  </si>
  <si>
    <t>Total évalués :</t>
  </si>
  <si>
    <r>
      <t xml:space="preserve">Utilisé pour {Exigences} : à changer </t>
    </r>
    <r>
      <rPr>
        <sz val="8"/>
        <color rgb="FF0432FF"/>
        <rFont val="Arial"/>
        <family val="2"/>
      </rPr>
      <t>manuellement</t>
    </r>
  </si>
  <si>
    <t>Utilisé pour  {Exigences} : à classer par orde alphabétique de la colonne A pour les calculs</t>
  </si>
  <si>
    <t>Utilisé pour les calculs de l'onglet {Exigences}</t>
  </si>
  <si>
    <t>Nb total de critères d'exigences</t>
  </si>
  <si>
    <t>Tracer la moyenne : total ou 0</t>
  </si>
  <si>
    <t>Nb de Sous-Articles</t>
  </si>
  <si>
    <t>&lt;= Total évalués</t>
  </si>
  <si>
    <t>Informations sur l'Organisme</t>
  </si>
  <si>
    <t>BILAN GLOBAL, COMMENTAIRES et PLANS D'AMÉLIORATION</t>
  </si>
  <si>
    <t>SYNTHÈSE des RÉSULTATS de l'évaluation par ARTICLE et SOUS-ARTICLES de la norme l'ISO 14001:2015</t>
  </si>
  <si>
    <t>Date :</t>
  </si>
  <si>
    <t>Non applicable</t>
  </si>
  <si>
    <t>Non Applicable : Ce critére ne peut pas être appliqué dans votre établissement.</t>
  </si>
  <si>
    <t>NA</t>
  </si>
  <si>
    <t>5.4</t>
  </si>
  <si>
    <t>5.5</t>
  </si>
  <si>
    <t>5.6</t>
  </si>
  <si>
    <t>En pointillés verts : seuil minimal paramétré pour être "Conforme" : voir onglet Mode d'Emploi</t>
  </si>
  <si>
    <t>Références des documents</t>
  </si>
  <si>
    <t>Ne présente pas de non conformité</t>
  </si>
  <si>
    <r>
      <t>LIBELLÉS</t>
    </r>
    <r>
      <rPr>
        <sz val="8"/>
        <color rgb="FF900000"/>
        <rFont val="Arial"/>
        <family val="2"/>
      </rPr>
      <t xml:space="preserve"> des niveaux de </t>
    </r>
    <r>
      <rPr>
        <b/>
        <sz val="8"/>
        <color rgb="FF900000"/>
        <rFont val="Arial"/>
        <family val="2"/>
      </rPr>
      <t>CONFORMITÉ</t>
    </r>
    <r>
      <rPr>
        <sz val="8"/>
        <color rgb="FF900000"/>
        <rFont val="Arial"/>
        <family val="2"/>
      </rPr>
      <t xml:space="preserve"> 
des </t>
    </r>
    <r>
      <rPr>
        <b/>
        <sz val="8"/>
        <color rgb="FF900000"/>
        <rFont val="Arial"/>
        <family val="2"/>
      </rPr>
      <t>ARTICLES</t>
    </r>
    <r>
      <rPr>
        <sz val="8"/>
        <color rgb="FF900000"/>
        <rFont val="Arial"/>
        <family val="2"/>
      </rPr>
      <t xml:space="preserve"> de la norme </t>
    </r>
  </si>
  <si>
    <r>
      <t xml:space="preserve">Niveaux de </t>
    </r>
    <r>
      <rPr>
        <b/>
        <sz val="6"/>
        <color rgb="FF900000"/>
        <rFont val="Arial"/>
        <family val="2"/>
      </rPr>
      <t>CONFORMITÉ</t>
    </r>
  </si>
  <si>
    <r>
      <t xml:space="preserve">Libellés explicites 
</t>
    </r>
    <r>
      <rPr>
        <b/>
        <sz val="6"/>
        <color rgb="FF900000"/>
        <rFont val="Arial"/>
        <family val="2"/>
      </rPr>
      <t>des niveaux de CONFORMITÉ</t>
    </r>
  </si>
  <si>
    <r>
      <rPr>
        <b/>
        <sz val="7"/>
        <color rgb="FF900000"/>
        <rFont val="Arial"/>
        <family val="2"/>
      </rPr>
      <t xml:space="preserve">Non applicable </t>
    </r>
    <r>
      <rPr>
        <sz val="7"/>
        <color rgb="FF900000"/>
        <rFont val="Arial"/>
        <family val="2"/>
      </rPr>
      <t>: Ce critère ne peut pas être appliqué, d'une manière justifiée.</t>
    </r>
  </si>
  <si>
    <r>
      <rPr>
        <sz val="6"/>
        <color theme="1"/>
        <rFont val="Arial"/>
        <family val="2"/>
      </rPr>
      <t xml:space="preserve">Libellés explicites </t>
    </r>
    <r>
      <rPr>
        <b/>
        <sz val="6"/>
        <color theme="1"/>
        <rFont val="Arial"/>
        <family val="2"/>
      </rPr>
      <t xml:space="preserve">
des niveaux de VÉRACITÉ</t>
    </r>
  </si>
  <si>
    <r>
      <rPr>
        <b/>
        <sz val="7"/>
        <color theme="1"/>
        <rFont val="Arial"/>
        <family val="2"/>
      </rPr>
      <t xml:space="preserve">Niveau 1 </t>
    </r>
    <r>
      <rPr>
        <sz val="7"/>
        <color theme="1"/>
        <rFont val="Arial"/>
        <family val="2"/>
      </rPr>
      <t>: Le critère n'est pas respecté.</t>
    </r>
  </si>
  <si>
    <r>
      <rPr>
        <b/>
        <sz val="7"/>
        <color theme="1"/>
        <rFont val="Arial"/>
        <family val="2"/>
      </rPr>
      <t xml:space="preserve">Niveau 2 </t>
    </r>
    <r>
      <rPr>
        <sz val="7"/>
        <color theme="1"/>
        <rFont val="Arial"/>
        <family val="2"/>
      </rPr>
      <t>: Le critère est aléatoirement appliqué</t>
    </r>
    <r>
      <rPr>
        <b/>
        <sz val="7"/>
        <color theme="1"/>
        <rFont val="Arial"/>
        <family val="2"/>
      </rPr>
      <t>.</t>
    </r>
  </si>
  <si>
    <t>Commentaires</t>
  </si>
  <si>
    <t>Critères et plans d'action sur les articles de la norme</t>
  </si>
  <si>
    <r>
      <rPr>
        <sz val="8"/>
        <color theme="1"/>
        <rFont val="Arial"/>
        <family val="2"/>
      </rPr>
      <t xml:space="preserve">Niveaux de </t>
    </r>
    <r>
      <rPr>
        <b/>
        <sz val="8"/>
        <color theme="1"/>
        <rFont val="Arial"/>
        <family val="2"/>
      </rPr>
      <t>VÉRACITÉ</t>
    </r>
    <r>
      <rPr>
        <sz val="8"/>
        <color theme="1"/>
        <rFont val="Arial"/>
        <family val="2"/>
      </rPr>
      <t xml:space="preserve"> quant à la </t>
    </r>
    <r>
      <rPr>
        <b/>
        <sz val="8"/>
        <color theme="1"/>
        <rFont val="Arial"/>
        <family val="2"/>
      </rPr>
      <t>RÉALISATION</t>
    </r>
    <r>
      <rPr>
        <sz val="8"/>
        <color theme="1"/>
        <rFont val="Arial"/>
        <family val="2"/>
      </rPr>
      <t xml:space="preserve"> 
des </t>
    </r>
    <r>
      <rPr>
        <b/>
        <sz val="8"/>
        <color theme="1"/>
        <rFont val="Arial"/>
        <family val="2"/>
      </rPr>
      <t>CRITÈRES</t>
    </r>
    <r>
      <rPr>
        <sz val="8"/>
        <color theme="1"/>
        <rFont val="Arial"/>
        <family val="2"/>
      </rPr>
      <t xml:space="preserve"> et plans d'action</t>
    </r>
  </si>
  <si>
    <t xml:space="preserve"> Coordonnées :</t>
  </si>
  <si>
    <t>Coordonnées :</t>
  </si>
  <si>
    <t>Commentaires (collectifs si possible)  :</t>
  </si>
  <si>
    <r>
      <rPr>
        <b/>
        <sz val="7"/>
        <color theme="1"/>
        <rFont val="Arial"/>
        <family val="2"/>
      </rPr>
      <t>Niveau 4</t>
    </r>
    <r>
      <rPr>
        <sz val="7"/>
        <color theme="1"/>
        <rFont val="Arial"/>
        <family val="2"/>
      </rPr>
      <t xml:space="preserve"> : Le critère est respecté, appliqué et prouvé par un document.</t>
    </r>
  </si>
  <si>
    <r>
      <t>Code couleur des critères associés 
à un mode de</t>
    </r>
    <r>
      <rPr>
        <b/>
        <sz val="8"/>
        <color rgb="FFFF0000"/>
        <rFont val="Arial"/>
        <family val="2"/>
      </rPr>
      <t xml:space="preserve"> preuve documentaire</t>
    </r>
  </si>
  <si>
    <t>Présente une non conformité mineure</t>
  </si>
  <si>
    <t>Présente une non conformité majeure</t>
  </si>
  <si>
    <r>
      <rPr>
        <b/>
        <sz val="7"/>
        <color theme="1"/>
        <rFont val="Arial"/>
        <family val="2"/>
      </rPr>
      <t>Niveau 3</t>
    </r>
    <r>
      <rPr>
        <sz val="7"/>
        <color theme="1"/>
        <rFont val="Arial"/>
        <family val="2"/>
      </rPr>
      <t xml:space="preserve"> : Le critère est respecté et éventuellement formalisé.</t>
    </r>
  </si>
  <si>
    <r>
      <rPr>
        <sz val="6"/>
        <color theme="1"/>
        <rFont val="Arial"/>
        <family val="2"/>
      </rPr>
      <t xml:space="preserve">Choix de </t>
    </r>
    <r>
      <rPr>
        <b/>
        <sz val="6"/>
        <color theme="1"/>
        <rFont val="Arial"/>
        <family val="2"/>
      </rPr>
      <t>VÉRACITÉ</t>
    </r>
  </si>
  <si>
    <r>
      <t xml:space="preserve">Taux de </t>
    </r>
    <r>
      <rPr>
        <b/>
        <sz val="6"/>
        <color theme="1"/>
        <rFont val="Arial"/>
        <family val="2"/>
      </rPr>
      <t>VÉRACITÉ</t>
    </r>
  </si>
  <si>
    <r>
      <rPr>
        <sz val="6"/>
        <color rgb="FF900000"/>
        <rFont val="Arial"/>
        <family val="2"/>
      </rPr>
      <t xml:space="preserve">Taux moyen </t>
    </r>
    <r>
      <rPr>
        <b/>
        <sz val="6"/>
        <color rgb="FF900000"/>
        <rFont val="Arial"/>
        <family val="2"/>
      </rPr>
      <t>Minimal</t>
    </r>
  </si>
  <si>
    <r>
      <t xml:space="preserve">Taux moyen </t>
    </r>
    <r>
      <rPr>
        <b/>
        <sz val="6"/>
        <color rgb="FF900000"/>
        <rFont val="Arial"/>
        <family val="2"/>
      </rPr>
      <t>Maximal</t>
    </r>
  </si>
  <si>
    <t>&lt; = Sous-Articles Non évalués</t>
  </si>
  <si>
    <t>&lt; = Critères Non applicables</t>
  </si>
  <si>
    <t>tel :</t>
  </si>
  <si>
    <t>Nom de l'établissement</t>
  </si>
  <si>
    <t xml:space="preserve">Non Applicable </t>
  </si>
  <si>
    <t>Réf.</t>
  </si>
  <si>
    <t xml:space="preserve">Déclaration de conformité selon la norme NF EN ISO 17050 Partie 1 : Exigences générales </t>
  </si>
  <si>
    <t>Plan n°1</t>
  </si>
  <si>
    <t>Plan n°2</t>
  </si>
  <si>
    <t>Plan n°3</t>
  </si>
  <si>
    <r>
      <rPr>
        <b/>
        <sz val="7.5"/>
        <rFont val="Arial"/>
        <family val="2"/>
      </rPr>
      <t>REMARQUES :</t>
    </r>
    <r>
      <rPr>
        <sz val="7.5"/>
        <rFont val="Arial"/>
        <family val="2"/>
      </rPr>
      <t xml:space="preserve">
Certains critères comprennent des conditions d'application particulières, de ce fait vous avez la possibilité d'attribuer une notation "Non applicable" qui ne sera pas tenu rigueure dans la notation finale.</t>
    </r>
  </si>
  <si>
    <t>NB : Cet outil se veut être une aide et ne garantit pas une certification</t>
  </si>
  <si>
    <t>Mettre la date de signature par la personne indépendante</t>
  </si>
  <si>
    <r>
      <rPr>
        <b/>
        <sz val="7"/>
        <color theme="1"/>
        <rFont val="Arial"/>
        <family val="2"/>
      </rPr>
      <t xml:space="preserve">Niveau 5 </t>
    </r>
    <r>
      <rPr>
        <sz val="7"/>
        <color theme="1"/>
        <rFont val="Arial"/>
        <family val="2"/>
      </rPr>
      <t>: Le critère ne peut pas être appliqué.</t>
    </r>
  </si>
  <si>
    <t xml:space="preserve">   Autodiagnostic selon la norme NF EN 62366-1 : 2015</t>
  </si>
  <si>
    <t>"Application de l'ingénierie de l'aptitude à l'utilisation aux dispositifs médicaux"
Editions Afnor, www.afnor.org, décembre 2015</t>
  </si>
  <si>
    <t>Document d'appui à la déclaration de conformité à la norme NF EN 62366-1</t>
  </si>
  <si>
    <t xml:space="preserve"> Audit éffectué par : </t>
  </si>
  <si>
    <r>
      <rPr>
        <b/>
        <sz val="7.5"/>
        <rFont val="Arial"/>
        <family val="2"/>
      </rPr>
      <t xml:space="preserve">     PRÉSENTATION DES ÉLÉMENTS :</t>
    </r>
    <r>
      <rPr>
        <b/>
        <u/>
        <sz val="7.5"/>
        <rFont val="Arial"/>
        <family val="2"/>
      </rPr>
      <t xml:space="preserve">
</t>
    </r>
    <r>
      <rPr>
        <b/>
        <sz val="7.5"/>
        <rFont val="Arial"/>
        <family val="2"/>
      </rPr>
      <t xml:space="preserve">  </t>
    </r>
    <r>
      <rPr>
        <sz val="7.5"/>
        <rFont val="Arial"/>
        <family val="2"/>
      </rPr>
      <t xml:space="preserve">La grille se présente sous format Excel constituée de quatre onglets </t>
    </r>
    <r>
      <rPr>
        <b/>
        <sz val="7.5"/>
        <rFont val="Arial"/>
        <family val="2"/>
      </rPr>
      <t>à utiliser l'un après l'autre</t>
    </r>
    <r>
      <rPr>
        <sz val="7.5"/>
        <rFont val="Arial"/>
        <family val="2"/>
      </rPr>
      <t xml:space="preserve">:
  </t>
    </r>
    <r>
      <rPr>
        <b/>
        <sz val="7.5"/>
        <rFont val="Arial"/>
        <family val="2"/>
      </rPr>
      <t xml:space="preserve">  </t>
    </r>
    <r>
      <rPr>
        <b/>
        <sz val="7.5"/>
        <color theme="7" tint="-0.499984740745262"/>
        <rFont val="Arial"/>
        <family val="2"/>
      </rPr>
      <t xml:space="preserve"> Mode d'emploi :</t>
    </r>
    <r>
      <rPr>
        <b/>
        <sz val="7.5"/>
        <rFont val="Arial"/>
        <family val="2"/>
      </rPr>
      <t xml:space="preserve">
         </t>
    </r>
    <r>
      <rPr>
        <sz val="7.5"/>
        <rFont val="Arial"/>
        <family val="2"/>
      </rPr>
      <t>* Fonctionnement de l'outil et les échelles d'évaluation utilisées avec leurs seuils paramétrables</t>
    </r>
    <r>
      <rPr>
        <b/>
        <sz val="7.5"/>
        <color theme="1"/>
        <rFont val="Arial"/>
        <family val="2"/>
      </rPr>
      <t xml:space="preserve">  </t>
    </r>
    <r>
      <rPr>
        <b/>
        <sz val="7.5"/>
        <color rgb="FF7030A0"/>
        <rFont val="Arial"/>
        <family val="2"/>
      </rPr>
      <t>Evaluation :</t>
    </r>
    <r>
      <rPr>
        <sz val="7.5"/>
        <rFont val="Arial"/>
        <family val="2"/>
      </rPr>
      <t xml:space="preserve">
         * Des critères généraux suivant l'article 5                                                                                                                 </t>
    </r>
    <r>
      <rPr>
        <b/>
        <sz val="7.5"/>
        <rFont val="Arial"/>
        <family val="2"/>
      </rPr>
      <t xml:space="preserve">  </t>
    </r>
    <r>
      <rPr>
        <b/>
        <sz val="7.5"/>
        <color rgb="FF7030A0"/>
        <rFont val="Arial"/>
        <family val="2"/>
      </rPr>
      <t xml:space="preserve">   Résultats :</t>
    </r>
    <r>
      <rPr>
        <sz val="7.5"/>
        <rFont val="Arial"/>
        <family val="2"/>
      </rPr>
      <t xml:space="preserve">
         * Graphiques des évaluations sur les critères de la norme article 5
         * Tableau de synthèse et zones d'élaboration des plans d'amélioration 
   </t>
    </r>
  </si>
  <si>
    <r>
      <rPr>
        <b/>
        <sz val="7.5"/>
        <color rgb="FF7030A0"/>
        <rFont val="Arial"/>
        <family val="2"/>
      </rPr>
      <t>Déclarations ISO 17050 :</t>
    </r>
    <r>
      <rPr>
        <sz val="7.5"/>
        <rFont val="Arial"/>
        <family val="2"/>
      </rPr>
      <t xml:space="preserve">
         * Pour communiquer librement ses résultats s'ils sont considérés comme probants
         * Cette déclaration se fait via l'évaluation rapide ou  via l'évaluation détaillée
         * Le niveau minimal déclarable est à partir de "Convaincant"</t>
    </r>
  </si>
  <si>
    <r>
      <rPr>
        <b/>
        <sz val="7"/>
        <color rgb="FF900000"/>
        <rFont val="Arial"/>
        <family val="2"/>
      </rPr>
      <t>Conformité de niveau 1</t>
    </r>
    <r>
      <rPr>
        <sz val="7"/>
        <color rgb="FF900000"/>
        <rFont val="Arial"/>
        <family val="2"/>
      </rPr>
      <t xml:space="preserve"> :  l'activité n'est pas réalisée</t>
    </r>
  </si>
  <si>
    <r>
      <rPr>
        <b/>
        <sz val="7"/>
        <color rgb="FF900000"/>
        <rFont val="Arial"/>
        <family val="2"/>
      </rPr>
      <t>Conformité de niveau 2</t>
    </r>
    <r>
      <rPr>
        <sz val="7"/>
        <color rgb="FF900000"/>
        <rFont val="Arial"/>
        <family val="2"/>
      </rPr>
      <t xml:space="preserve"> : l'activité est réalisée mais doit étre améliorée</t>
    </r>
  </si>
  <si>
    <r>
      <rPr>
        <b/>
        <sz val="7"/>
        <color rgb="FF900000"/>
        <rFont val="Arial"/>
        <family val="2"/>
      </rPr>
      <t>Conformité de niveau 3</t>
    </r>
    <r>
      <rPr>
        <sz val="7"/>
        <color rgb="FF900000"/>
        <rFont val="Arial"/>
        <family val="2"/>
      </rPr>
      <t xml:space="preserve"> : Des améliorations doivent encore étre apportées  </t>
    </r>
  </si>
  <si>
    <r>
      <rPr>
        <b/>
        <sz val="7"/>
        <color rgb="FF900000"/>
        <rFont val="Arial"/>
        <family val="2"/>
      </rPr>
      <t>Conformité de niveau 4</t>
    </r>
    <r>
      <rPr>
        <sz val="7"/>
        <color rgb="FF900000"/>
        <rFont val="Arial"/>
        <family val="2"/>
      </rPr>
      <t xml:space="preserve"> : Félicitations, communiquer vos résultats</t>
    </r>
  </si>
  <si>
    <t>Processus d'ingenierie de l'apptitude à l'utilisation (PIAU)</t>
  </si>
  <si>
    <t>Préciser les indications médicales prévues.</t>
  </si>
  <si>
    <t>Indiquer la partie du corps ou le type de tissu visé</t>
  </si>
  <si>
    <t>Indiquer le profil de l'utilisateur prévu.</t>
  </si>
  <si>
    <t>Indiquer l'environnement de l'utilisation</t>
  </si>
  <si>
    <t>Identifier les caractéristiques de l'interface utilisateur relative a la sécurité et les erreurs d'utilisation potentielles</t>
  </si>
  <si>
    <t>Identifier les phénoménes dangereux</t>
  </si>
  <si>
    <t>Identifier les phénoménes dangereux et situations dangereuse dans le cas d'une analyse de risque .</t>
  </si>
  <si>
    <t>cr7</t>
  </si>
  <si>
    <t xml:space="preserve"> Documenter ces informations dans le dossier  d'ingénierie d'apptitude a l'utilisation</t>
  </si>
  <si>
    <t>Identifier les scénarios d'utilisations relatives aux phénoménes dangereux</t>
  </si>
  <si>
    <t>Sélection des scénarios</t>
  </si>
  <si>
    <t>Etablir la spécification de l'interface utilisateur</t>
  </si>
  <si>
    <t>5.7</t>
  </si>
  <si>
    <t>Etablir le plan de l'evaluation de l'interface utilisateur</t>
  </si>
  <si>
    <t>5.8</t>
  </si>
  <si>
    <t>Effectuer la conception, la mise en œuvre et l'évaluation formative</t>
  </si>
  <si>
    <t>5.9</t>
  </si>
  <si>
    <t>Effectuer l'évaluation sommative</t>
  </si>
  <si>
    <t>Décrire un scénarios pour chaque phénomene dangereu.</t>
  </si>
  <si>
    <t>Chaque scénario doit comprendre toute les taches et leurs séquences.</t>
  </si>
  <si>
    <t xml:space="preserve"> Documenter ces informations dans le dossier  d'ingénierie d'apptitude a l'utilisation.</t>
  </si>
  <si>
    <t>Préciser la population de patient prévue.</t>
  </si>
  <si>
    <t>Signaler le principe de fonctionnement du dispositif médical .</t>
  </si>
  <si>
    <t>Identifier les caractéristiques del'interface utilisateurs liées a la sécurité.</t>
  </si>
  <si>
    <t>Identifier les erreurs d'utilisation en se basant sur les caractériques identifiés précédement.</t>
  </si>
  <si>
    <t>Documenter ces informations dans le dossier  d'ingénierie d'apptitude a l'utilisation.</t>
  </si>
  <si>
    <t>Choisir la méthodologie pour séléctionner les scénarios.</t>
  </si>
  <si>
    <t>Réaliser un schéma de séléction des scénarios.</t>
  </si>
  <si>
    <t>Reprendre les informations de la spécification de l'utilisation.</t>
  </si>
  <si>
    <t>Identifier les exigences techniques relatives à la maitrise des risques issus de la gestion des risques réalisée précedement .</t>
  </si>
  <si>
    <t>Préciser si une formation est nécéssaire.</t>
  </si>
  <si>
    <t>Préciser si une documentaion d'accompagnement est nécéssaire.</t>
  </si>
  <si>
    <t>Plannifier l'évaluation formative.</t>
  </si>
  <si>
    <t>Plannifier l'évaluation sommative.</t>
  </si>
  <si>
    <t>Documenter les objetifs et les méthodes d'évaluation formative et sommative.</t>
  </si>
  <si>
    <t>Concevoir et mettre en œuvre l'interface utilisateur .</t>
  </si>
  <si>
    <t>Effectuer l'évaluation formative.</t>
  </si>
  <si>
    <t>Prévoir la formation adaptée à l'utilisation.</t>
  </si>
  <si>
    <t>Lors d'apparition de nouveaux phénoménes dangereux refaire les étapes précedentes.</t>
  </si>
  <si>
    <t>Séléctionner tous les scénarios d'utilisation.</t>
  </si>
  <si>
    <t>Identifier les conséquences des erreurs d'utilisation.</t>
  </si>
  <si>
    <t>Identifier les causes des erreurs d'utilisation.</t>
  </si>
  <si>
    <t>Documenter si aucune amélioration n'est possible.</t>
  </si>
  <si>
    <t>Identifier les données récoltées necessaire pour détérminer le risque résiduel lié a l'utilisation .</t>
  </si>
  <si>
    <t>cr1</t>
  </si>
  <si>
    <t>cr2</t>
  </si>
  <si>
    <t>cr3</t>
  </si>
  <si>
    <t>cr4</t>
  </si>
  <si>
    <t>cr5</t>
  </si>
  <si>
    <t>cr6</t>
  </si>
  <si>
    <r>
      <t>Objet de la déclaration :</t>
    </r>
    <r>
      <rPr>
        <b/>
        <sz val="11"/>
        <color indexed="9"/>
        <rFont val="Arial"/>
        <family val="2"/>
      </rPr>
      <t xml:space="preserve">  ÉVALUATION du niveau de CONFORMITÉ 
aux EXIGENCES de la norme NF EN 62366-1 2015</t>
    </r>
  </si>
  <si>
    <r>
      <t xml:space="preserve">Tableau des résultats de CONFORMITÉ de nos activités 
selon les critères et plans d'action de </t>
    </r>
    <r>
      <rPr>
        <b/>
        <i/>
        <sz val="8"/>
        <rFont val="Arial"/>
        <family val="2"/>
      </rPr>
      <t>l'évaluation rapide</t>
    </r>
    <r>
      <rPr>
        <i/>
        <sz val="8"/>
        <rFont val="Arial"/>
        <family val="2"/>
      </rPr>
      <t xml:space="preserve"> tirés 
de la norme NF EN I62366 : 2015</t>
    </r>
  </si>
  <si>
    <t>Niveau moyen de l'article 5 de la norme 62366-1 (v.2015)</t>
  </si>
  <si>
    <t>TABLEAUX DE BORD sur les niveaux de CONFORMITÉ et de VÉRACITÉ selon la norme NF EN 62366-1:2015</t>
  </si>
  <si>
    <t>L'équipe d'autodiagnostic</t>
  </si>
  <si>
    <t>E-mail</t>
  </si>
  <si>
    <t>Tél. :</t>
  </si>
  <si>
    <r>
      <rPr>
        <b/>
        <sz val="7.5"/>
        <rFont val="Arial"/>
        <family val="2"/>
      </rPr>
      <t xml:space="preserve">OBJECTIFS :   </t>
    </r>
    <r>
      <rPr>
        <sz val="7.5"/>
        <rFont val="Arial"/>
        <family val="2"/>
      </rPr>
      <t xml:space="preserve">
Cet outil permet aux différents utilisateurs, et en particulier aux  auditeurs internes, d'un organisme de dispositif médical, </t>
    </r>
    <r>
      <rPr>
        <b/>
        <sz val="7.5"/>
        <rFont val="Arial"/>
        <family val="2"/>
      </rPr>
      <t xml:space="preserve">d'évaluer la conformité de l'ingenierie de l'apptitude a l'utilisation de la norme NF EN 62366-1 2015. </t>
    </r>
    <r>
      <rPr>
        <sz val="7.5"/>
        <rFont val="Arial"/>
        <family val="2"/>
      </rPr>
      <t>Il peut servir de référence pour votre</t>
    </r>
    <r>
      <rPr>
        <b/>
        <sz val="7.5"/>
        <rFont val="Arial"/>
        <family val="2"/>
      </rPr>
      <t xml:space="preserve"> dossier d'ingenierie de l'aptitude à l'utilisation </t>
    </r>
    <r>
      <rPr>
        <sz val="7.5"/>
        <rFont val="Arial"/>
        <family val="2"/>
      </rPr>
      <t>et vous donnera une meilleure visibilitée des actions correctives ou des améliorations à éffectuer.</t>
    </r>
  </si>
  <si>
    <r>
      <rPr>
        <b/>
        <sz val="7.5"/>
        <rFont val="Arial"/>
        <family val="2"/>
      </rPr>
      <t>ATTENTION :</t>
    </r>
    <r>
      <rPr>
        <sz val="7.5"/>
        <rFont val="Arial"/>
        <family val="2"/>
      </rPr>
      <t xml:space="preserve"> 
Pour une réponse " Plutôt Faux"  le numéro du critère devient </t>
    </r>
    <r>
      <rPr>
        <sz val="8"/>
        <color theme="5"/>
        <rFont val="Arial"/>
        <family val="2"/>
      </rPr>
      <t>orange</t>
    </r>
    <r>
      <rPr>
        <sz val="7.5"/>
        <rFont val="Arial"/>
        <family val="2"/>
      </rPr>
      <t xml:space="preserve"> et représente une </t>
    </r>
    <r>
      <rPr>
        <b/>
        <sz val="7.5"/>
        <rFont val="Arial"/>
        <family val="2"/>
      </rPr>
      <t>non conformité mineure,</t>
    </r>
    <r>
      <rPr>
        <sz val="7.5"/>
        <rFont val="Arial"/>
        <family val="2"/>
      </rPr>
      <t xml:space="preserve"> pour une reponse" Faux" le numero du critére deviens </t>
    </r>
    <r>
      <rPr>
        <sz val="8"/>
        <color rgb="FFC00000"/>
        <rFont val="Arial"/>
        <family val="2"/>
      </rPr>
      <t>rouge</t>
    </r>
    <r>
      <rPr>
        <sz val="7.5"/>
        <rFont val="Arial"/>
        <family val="2"/>
      </rPr>
      <t xml:space="preserve"> et represente une non-conformité majeur. </t>
    </r>
  </si>
  <si>
    <t>Attention : Seules les cases blanches écrites en bleu peuvent être modifiées par l’utilisateur. Cela concerne toutes les parties de l’outil</t>
  </si>
  <si>
    <r>
      <t>Date</t>
    </r>
    <r>
      <rPr>
        <sz val="8"/>
        <color theme="1"/>
        <rFont val="Arial"/>
        <family val="2"/>
      </rPr>
      <t xml:space="preserve"> de l'autodiagnostic (jj/mm/aaaa): </t>
    </r>
  </si>
  <si>
    <r>
      <rPr>
        <b/>
        <sz val="8"/>
        <color theme="1"/>
        <rFont val="Arial"/>
        <family val="2"/>
      </rPr>
      <t>Responsable</t>
    </r>
    <r>
      <rPr>
        <sz val="8"/>
        <color theme="1"/>
        <rFont val="Arial"/>
        <family val="2"/>
      </rPr>
      <t xml:space="preserve"> de l'autodiagnostic : </t>
    </r>
  </si>
  <si>
    <r>
      <rPr>
        <b/>
        <sz val="8"/>
        <color theme="1"/>
        <rFont val="Arial"/>
        <family val="2"/>
      </rPr>
      <t>L'équipe</t>
    </r>
    <r>
      <rPr>
        <sz val="8"/>
        <color theme="1"/>
        <rFont val="Arial"/>
        <family val="2"/>
      </rPr>
      <t xml:space="preserve"> d'autodiagnostic :</t>
    </r>
  </si>
  <si>
    <t>cr 2</t>
  </si>
  <si>
    <t>cr 3</t>
  </si>
  <si>
    <t>cr 4</t>
  </si>
  <si>
    <t>cr 5</t>
  </si>
  <si>
    <t>Niveau moyen sur les articles de la norme NF EN 62366-1 : 2015</t>
  </si>
  <si>
    <t>Niveaux de CONFORMITÉ des  SOUS-ARTICLES évalués</t>
  </si>
  <si>
    <r>
      <t xml:space="preserve">Pour en savoir plus, voir l'étude sur internet : https://travaux.master.utc.fr/ids003-outils-appropriation-norme-nfen62366-1-v2015/
</t>
    </r>
    <r>
      <rPr>
        <b/>
        <i/>
        <sz val="8"/>
        <color rgb="FF000000"/>
        <rFont val="Arial"/>
        <family val="2"/>
      </rPr>
      <t>Equipe d'étudiant</t>
    </r>
    <r>
      <rPr>
        <i/>
        <sz val="8"/>
        <color rgb="FF000000"/>
        <rFont val="Arial"/>
        <family val="2"/>
      </rPr>
      <t xml:space="preserve"> : BENACEUR Kheira : kheirabenaceur@gmail.com; EL OUTMANI Hoda : eloutmani01@gmail.com ;                                          RAMASSAMY Souria : r.souria95@gmail.com</t>
    </r>
  </si>
  <si>
    <t>Choix de VÉRACITÉ</t>
  </si>
  <si>
    <t>Préparer la spécification à l'utilisation</t>
  </si>
  <si>
    <r>
      <t xml:space="preserve">Nous soussignés, déclarons </t>
    </r>
    <r>
      <rPr>
        <b/>
        <sz val="8"/>
        <rFont val="Arial"/>
        <family val="2"/>
      </rPr>
      <t>sous notre propre responsabilité</t>
    </r>
    <r>
      <rPr>
        <sz val="8"/>
        <rFont val="Arial"/>
        <family val="2"/>
      </rPr>
      <t xml:space="preserve"> que </t>
    </r>
    <r>
      <rPr>
        <b/>
        <sz val="8"/>
        <rFont val="Arial"/>
        <family val="2"/>
      </rPr>
      <t>les niveaux de conformité de nos pratiques professionnelles</t>
    </r>
    <r>
      <rPr>
        <sz val="8"/>
        <rFont val="Arial"/>
        <family val="2"/>
      </rPr>
      <t xml:space="preserve"> ont été mesurées d'après les exigences de la norme NF EN ISO 62366-1 : 2015.</t>
    </r>
  </si>
  <si>
    <r>
      <t xml:space="preserve">Nous avons appliqué </t>
    </r>
    <r>
      <rPr>
        <b/>
        <sz val="8"/>
        <rFont val="Arial"/>
        <family val="2"/>
      </rPr>
      <t xml:space="preserve">la meilleure rigueur d'élaboration et d'analyse </t>
    </r>
    <r>
      <rPr>
        <sz val="8"/>
        <rFont val="Arial"/>
        <family val="2"/>
      </rPr>
      <t>(évaluation par plusieurs personnes compétentes) et nous avons respecté</t>
    </r>
    <r>
      <rPr>
        <b/>
        <sz val="8"/>
        <rFont val="Arial"/>
        <family val="2"/>
      </rPr>
      <t xml:space="preserve"> les règles d'éthique professionnelle</t>
    </r>
    <r>
      <rPr>
        <sz val="8"/>
        <rFont val="Arial"/>
        <family val="2"/>
      </rPr>
      <t xml:space="preserve"> (absence de conflits d'intérêt, respect des opinions, liberté des choix) pour parvenir aux résultats ci-dessous.</t>
    </r>
  </si>
  <si>
    <r>
      <t>Norme NF EN 62366-1 : 2015 "</t>
    </r>
    <r>
      <rPr>
        <sz val="8"/>
        <rFont val="Arial"/>
        <family val="2"/>
      </rPr>
      <t>Application de l'ingénierie de l'aptitude à l'utilisation aux dispositifs médicaux"
Editions Afnor, www.afnor.org, décembre 2015"</t>
    </r>
  </si>
  <si>
    <r>
      <rPr>
        <b/>
        <sz val="8"/>
        <color indexed="39"/>
        <rFont val="Arial"/>
        <family val="2"/>
      </rPr>
      <t>Modifier les contenus bleus et mettre ensuite en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>noir</t>
    </r>
    <r>
      <rPr>
        <b/>
        <sz val="8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: 
</t>
    </r>
    <r>
      <rPr>
        <sz val="8"/>
        <color indexed="39"/>
        <rFont val="Arial"/>
        <family val="2"/>
      </rPr>
      <t>Enregistrements qualité :</t>
    </r>
    <r>
      <rPr>
        <b/>
        <sz val="8"/>
        <color indexed="39"/>
        <rFont val="Arial"/>
        <family val="2"/>
      </rPr>
      <t xml:space="preserve"> </t>
    </r>
    <r>
      <rPr>
        <sz val="8"/>
        <color indexed="39"/>
        <rFont val="Arial"/>
        <family val="2"/>
      </rPr>
      <t>indiquez ceux que vous mettrez à disposition d'un auditeur. Il peut s'agir des onglets imprimés et signés de ce fichier d'autodiagnostic</t>
    </r>
  </si>
  <si>
    <r>
      <t xml:space="preserve">Outil d'autodiagnostic : </t>
    </r>
    <r>
      <rPr>
        <sz val="8"/>
        <rFont val="Arial Narrow"/>
        <family val="2"/>
      </rPr>
      <t>Fichier Excel® automatisé mis au point à l'Université de Technologie de Compiègne, France (www.utc.fr) - voir sa dénomination au bas de la feuille</t>
    </r>
  </si>
  <si>
    <r>
      <t xml:space="preserve">Personne </t>
    </r>
    <r>
      <rPr>
        <b/>
        <i/>
        <sz val="8"/>
        <rFont val="Arial"/>
        <family val="2"/>
      </rPr>
      <t>indépendante</t>
    </r>
    <r>
      <rPr>
        <i/>
        <sz val="8"/>
        <rFont val="Arial"/>
        <family val="2"/>
      </rPr>
      <t xml:space="preserve"> à l'organisme : </t>
    </r>
  </si>
  <si>
    <r>
      <t xml:space="preserve">Personne </t>
    </r>
    <r>
      <rPr>
        <b/>
        <i/>
        <sz val="8"/>
        <rFont val="Arial"/>
        <family val="2"/>
      </rPr>
      <t>responsable</t>
    </r>
    <r>
      <rPr>
        <i/>
        <sz val="8"/>
        <rFont val="Arial"/>
        <family val="2"/>
      </rPr>
      <t xml:space="preserve"> de l'organisme :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</si>
</sst>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C]d\ mmmm\ yyyy;@"/>
    <numFmt numFmtId="165" formatCode="[$-F800]dddd\,\ mmmm\ dd\,\ yyyy"/>
    <numFmt numFmtId="166" formatCode="d\ mmmm\ yyyy"/>
    <numFmt numFmtId="167" formatCode="d/m/yy;@"/>
  </numFmts>
  <fonts count="96" x14ac:knownFonts="1">
    <font>
      <sz val="12"/>
      <color theme="1"/>
      <name val="ArialMT"/>
      <family val="2"/>
    </font>
    <font>
      <i/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sz val="7.5"/>
      <color indexed="8"/>
      <name val="Arial"/>
      <family val="2"/>
    </font>
    <font>
      <i/>
      <sz val="8"/>
      <color indexed="12"/>
      <name val="Arial"/>
      <family val="2"/>
    </font>
    <font>
      <b/>
      <sz val="10"/>
      <color indexed="9"/>
      <name val="Arial"/>
      <family val="2"/>
    </font>
    <font>
      <b/>
      <sz val="8"/>
      <color indexed="12"/>
      <name val="Arial"/>
      <family val="2"/>
    </font>
    <font>
      <b/>
      <sz val="8"/>
      <color indexed="60"/>
      <name val="Arial"/>
      <family val="2"/>
    </font>
    <font>
      <sz val="8"/>
      <color rgb="FFFF0000"/>
      <name val="Arial"/>
      <family val="2"/>
    </font>
    <font>
      <b/>
      <sz val="8"/>
      <color theme="9" tint="-0.499984740745262"/>
      <name val="Arial"/>
      <family val="2"/>
    </font>
    <font>
      <sz val="8"/>
      <color indexed="17"/>
      <name val="Arial"/>
      <family val="2"/>
    </font>
    <font>
      <b/>
      <sz val="8"/>
      <color indexed="16"/>
      <name val="Arial"/>
      <family val="2"/>
    </font>
    <font>
      <sz val="8"/>
      <color indexed="16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indexed="9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color indexed="12"/>
      <name val="Arial"/>
      <family val="2"/>
    </font>
    <font>
      <sz val="7"/>
      <color indexed="12"/>
      <name val="Arial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b/>
      <sz val="7.5"/>
      <name val="Arial"/>
      <family val="2"/>
    </font>
    <font>
      <i/>
      <sz val="6"/>
      <color indexed="8"/>
      <name val="Arial"/>
      <family val="2"/>
    </font>
    <font>
      <i/>
      <sz val="8"/>
      <name val="Arial Narrow"/>
      <family val="2"/>
    </font>
    <font>
      <i/>
      <sz val="6"/>
      <name val="Arial Narrow"/>
      <family val="2"/>
    </font>
    <font>
      <i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MT"/>
      <family val="2"/>
    </font>
    <font>
      <sz val="8"/>
      <color rgb="FF0432FF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rgb="FFFF0000"/>
      <name val="Arial"/>
      <family val="2"/>
    </font>
    <font>
      <u/>
      <sz val="12"/>
      <color theme="11"/>
      <name val="ArialMT"/>
      <family val="2"/>
    </font>
    <font>
      <b/>
      <sz val="9"/>
      <color theme="0"/>
      <name val="Arial"/>
      <family val="2"/>
    </font>
    <font>
      <sz val="6"/>
      <color theme="1"/>
      <name val="ArialMT"/>
      <family val="2"/>
    </font>
    <font>
      <sz val="9"/>
      <color indexed="8"/>
      <name val="Arial"/>
      <family val="2"/>
    </font>
    <font>
      <i/>
      <sz val="6"/>
      <name val="Arial"/>
      <family val="2"/>
    </font>
    <font>
      <sz val="6"/>
      <color indexed="8"/>
      <name val="Arial"/>
      <family val="2"/>
    </font>
    <font>
      <i/>
      <sz val="12"/>
      <color theme="1"/>
      <name val="ArialMT"/>
      <family val="2"/>
    </font>
    <font>
      <sz val="8"/>
      <color theme="1"/>
      <name val="ArialMT"/>
      <family val="2"/>
    </font>
    <font>
      <b/>
      <sz val="8"/>
      <color rgb="FF900000"/>
      <name val="Arial"/>
      <family val="2"/>
    </font>
    <font>
      <sz val="8"/>
      <color rgb="FF900000"/>
      <name val="Arial"/>
      <family val="2"/>
    </font>
    <font>
      <b/>
      <sz val="6"/>
      <color rgb="FF900000"/>
      <name val="Arial"/>
      <family val="2"/>
    </font>
    <font>
      <sz val="6"/>
      <color rgb="FF900000"/>
      <name val="Arial"/>
      <family val="2"/>
    </font>
    <font>
      <sz val="7"/>
      <color rgb="FF900000"/>
      <name val="Arial"/>
      <family val="2"/>
    </font>
    <font>
      <b/>
      <sz val="7"/>
      <color rgb="FF90000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6"/>
      <color rgb="FFFF0000"/>
      <name val="Arial"/>
      <family val="2"/>
    </font>
    <font>
      <sz val="10"/>
      <color theme="1"/>
      <name val="ArialMT"/>
      <family val="2"/>
    </font>
    <font>
      <u/>
      <sz val="7.5"/>
      <name val="Arial"/>
      <family val="2"/>
    </font>
    <font>
      <b/>
      <u/>
      <sz val="7.5"/>
      <name val="Arial"/>
      <family val="2"/>
    </font>
    <font>
      <b/>
      <sz val="7.5"/>
      <color theme="7" tint="-0.499984740745262"/>
      <name val="Arial"/>
      <family val="2"/>
    </font>
    <font>
      <b/>
      <sz val="7.5"/>
      <color theme="1"/>
      <name val="Arial"/>
      <family val="2"/>
    </font>
    <font>
      <b/>
      <sz val="7.5"/>
      <color rgb="FF7030A0"/>
      <name val="Arial"/>
      <family val="2"/>
    </font>
    <font>
      <b/>
      <sz val="10"/>
      <color rgb="FF7030A0"/>
      <name val="Arial"/>
      <family val="2"/>
    </font>
    <font>
      <b/>
      <sz val="8"/>
      <color rgb="FF7030A0"/>
      <name val="Arial"/>
      <family val="2"/>
    </font>
    <font>
      <b/>
      <i/>
      <sz val="8"/>
      <name val="Arial"/>
      <family val="2"/>
    </font>
    <font>
      <i/>
      <sz val="8"/>
      <color rgb="FF000000"/>
      <name val="Arial"/>
      <family val="2"/>
    </font>
    <font>
      <b/>
      <i/>
      <sz val="8"/>
      <color rgb="FF000000"/>
      <name val="Arial"/>
      <family val="2"/>
    </font>
    <font>
      <sz val="9"/>
      <color rgb="FF0432FF"/>
      <name val="Arial"/>
      <family val="2"/>
    </font>
    <font>
      <sz val="11"/>
      <color rgb="FF0432FF"/>
      <name val="Calibri"/>
      <family val="2"/>
      <scheme val="minor"/>
    </font>
    <font>
      <sz val="9"/>
      <color rgb="FF0432FF"/>
      <name val="ArialMT"/>
      <family val="2"/>
    </font>
    <font>
      <sz val="8"/>
      <color rgb="FFC00000"/>
      <name val="Arial"/>
      <family val="2"/>
    </font>
    <font>
      <sz val="8"/>
      <color theme="5"/>
      <name val="Arial"/>
      <family val="2"/>
    </font>
    <font>
      <b/>
      <sz val="14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rial"/>
      <family val="2"/>
    </font>
    <font>
      <u/>
      <sz val="8"/>
      <color theme="1"/>
      <name val="Arial"/>
      <family val="2"/>
    </font>
    <font>
      <sz val="6"/>
      <color theme="0"/>
      <name val="Arial"/>
      <family val="2"/>
    </font>
    <font>
      <sz val="7"/>
      <color rgb="FF0432FF"/>
      <name val="Calibri"/>
      <family val="2"/>
      <scheme val="minor"/>
    </font>
    <font>
      <sz val="7"/>
      <color rgb="FF0432FF"/>
      <name val="Arial"/>
      <family val="2"/>
    </font>
    <font>
      <sz val="9"/>
      <name val="宋体"/>
      <family val="3"/>
      <charset val="134"/>
    </font>
    <font>
      <sz val="9"/>
      <color theme="0"/>
      <name val="Arial"/>
      <family val="2"/>
    </font>
    <font>
      <sz val="9"/>
      <color theme="1"/>
      <name val="ArialMT"/>
      <family val="2"/>
    </font>
    <font>
      <b/>
      <sz val="8"/>
      <color indexed="39"/>
      <name val="Arial"/>
      <family val="2"/>
    </font>
    <font>
      <sz val="8"/>
      <color indexed="3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2FBABC"/>
        <bgColor indexed="8"/>
      </patternFill>
    </fill>
    <fill>
      <patternFill patternType="solid">
        <fgColor rgb="FF2FBABC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33CCCC"/>
        <bgColor indexed="8"/>
      </patternFill>
    </fill>
    <fill>
      <patternFill patternType="solid">
        <fgColor rgb="FFCCFFFF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8"/>
      </patternFill>
    </fill>
    <fill>
      <patternFill patternType="solid">
        <fgColor rgb="FFFF0000"/>
        <bgColor indexed="8"/>
      </patternFill>
    </fill>
    <fill>
      <patternFill patternType="solid">
        <fgColor rgb="FFFDD760"/>
        <bgColor indexed="8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indexed="8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00"/>
        <bgColor indexed="8"/>
      </patternFill>
    </fill>
    <fill>
      <patternFill patternType="solid">
        <fgColor theme="7" tint="0.39997558519241921"/>
        <bgColor indexed="8"/>
      </patternFill>
    </fill>
    <fill>
      <patternFill patternType="solid">
        <fgColor rgb="FF008DF0"/>
        <bgColor indexed="8"/>
      </patternFill>
    </fill>
    <fill>
      <patternFill patternType="solid">
        <fgColor rgb="FF008D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BD2F7"/>
        <bgColor indexed="8"/>
      </patternFill>
    </fill>
    <fill>
      <patternFill patternType="solid">
        <fgColor rgb="FFEBD2F7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55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249977111117893"/>
      </bottom>
      <diagonal/>
    </border>
    <border>
      <left/>
      <right/>
      <top style="thin">
        <color theme="0" tint="-0.499984740745262"/>
      </top>
      <bottom style="thin">
        <color theme="0" tint="-0.249977111117893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249977111117893"/>
      </bottom>
      <diagonal/>
    </border>
    <border>
      <left style="thin">
        <color theme="0" tint="-0.499984740745262"/>
      </left>
      <right/>
      <top style="thin">
        <color theme="0" tint="-0.249977111117893"/>
      </top>
      <bottom/>
      <diagonal/>
    </border>
    <border>
      <left/>
      <right style="thin">
        <color theme="0" tint="-0.499984740745262"/>
      </right>
      <top style="thin">
        <color theme="0" tint="-0.249977111117893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/>
      <top/>
      <bottom style="thin">
        <color indexed="55"/>
      </bottom>
      <diagonal/>
    </border>
    <border>
      <left/>
      <right style="thin">
        <color theme="0" tint="-0.499984740745262"/>
      </right>
      <top/>
      <bottom style="thin">
        <color indexed="55"/>
      </bottom>
      <diagonal/>
    </border>
    <border>
      <left style="thin">
        <color theme="0" tint="-0.499984740745262"/>
      </left>
      <right/>
      <top style="thin">
        <color indexed="55"/>
      </top>
      <bottom/>
      <diagonal/>
    </border>
    <border>
      <left/>
      <right style="thin">
        <color theme="0" tint="-0.499984740745262"/>
      </right>
      <top style="thin">
        <color indexed="55"/>
      </top>
      <bottom/>
      <diagonal/>
    </border>
    <border>
      <left style="thin">
        <color indexed="55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55"/>
      </bottom>
      <diagonal/>
    </border>
    <border>
      <left/>
      <right/>
      <top style="thin">
        <color theme="0" tint="-0.499984740745262"/>
      </top>
      <bottom style="thin">
        <color indexed="55"/>
      </bottom>
      <diagonal/>
    </border>
    <border>
      <left/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55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2">
    <xf numFmtId="0" fontId="0" fillId="0" borderId="0"/>
    <xf numFmtId="0" fontId="2" fillId="0" borderId="0"/>
    <xf numFmtId="0" fontId="23" fillId="0" borderId="0" applyNumberFormat="0" applyFill="0" applyBorder="0" applyAlignment="0" applyProtection="0"/>
    <xf numFmtId="0" fontId="43" fillId="0" borderId="0"/>
    <xf numFmtId="0" fontId="2" fillId="0" borderId="0"/>
    <xf numFmtId="0" fontId="2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</cellStyleXfs>
  <cellXfs count="477">
    <xf numFmtId="0" fontId="0" fillId="0" borderId="0" xfId="0"/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4" fontId="1" fillId="2" borderId="0" xfId="1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indent="1"/>
    </xf>
    <xf numFmtId="0" fontId="5" fillId="3" borderId="0" xfId="0" applyFont="1" applyFill="1" applyBorder="1" applyAlignment="1">
      <alignment horizontal="right" vertical="center"/>
    </xf>
    <xf numFmtId="9" fontId="4" fillId="3" borderId="0" xfId="0" applyNumberFormat="1" applyFont="1" applyFill="1" applyBorder="1" applyAlignment="1">
      <alignment horizontal="left" vertical="center"/>
    </xf>
    <xf numFmtId="9" fontId="6" fillId="3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vertical="center"/>
    </xf>
    <xf numFmtId="9" fontId="4" fillId="3" borderId="0" xfId="0" applyNumberFormat="1" applyFont="1" applyFill="1" applyBorder="1" applyAlignment="1">
      <alignment vertical="center"/>
    </xf>
    <xf numFmtId="49" fontId="5" fillId="2" borderId="0" xfId="0" applyNumberFormat="1" applyFont="1" applyFill="1" applyBorder="1" applyAlignment="1">
      <alignment horizontal="center" vertical="center" wrapText="1"/>
    </xf>
    <xf numFmtId="9" fontId="25" fillId="2" borderId="0" xfId="0" applyNumberFormat="1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center" vertical="center"/>
    </xf>
    <xf numFmtId="0" fontId="38" fillId="2" borderId="0" xfId="0" applyFont="1" applyFill="1" applyBorder="1" applyAlignment="1" applyProtection="1">
      <alignment horizontal="left" vertical="center" wrapText="1" indent="1"/>
    </xf>
    <xf numFmtId="0" fontId="39" fillId="2" borderId="0" xfId="0" applyFont="1" applyFill="1" applyBorder="1" applyAlignment="1" applyProtection="1">
      <alignment horizontal="left" vertical="center" wrapText="1" indent="1"/>
    </xf>
    <xf numFmtId="0" fontId="5" fillId="8" borderId="7" xfId="0" applyFont="1" applyFill="1" applyBorder="1" applyAlignment="1">
      <alignment vertical="center"/>
    </xf>
    <xf numFmtId="0" fontId="5" fillId="8" borderId="8" xfId="0" applyFont="1" applyFill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9" fontId="5" fillId="0" borderId="6" xfId="0" applyNumberFormat="1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9" fontId="5" fillId="0" borderId="6" xfId="0" applyNumberFormat="1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42" fillId="0" borderId="0" xfId="0" applyFont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vertical="center" wrapText="1"/>
    </xf>
    <xf numFmtId="0" fontId="4" fillId="8" borderId="0" xfId="0" applyFont="1" applyFill="1" applyBorder="1" applyAlignment="1">
      <alignment horizontal="left" vertical="center"/>
    </xf>
    <xf numFmtId="9" fontId="5" fillId="8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vertical="top"/>
    </xf>
    <xf numFmtId="0" fontId="1" fillId="2" borderId="0" xfId="1" applyFont="1" applyFill="1" applyBorder="1" applyAlignment="1">
      <alignment horizontal="center" vertical="top"/>
    </xf>
    <xf numFmtId="0" fontId="1" fillId="2" borderId="0" xfId="1" applyFont="1" applyFill="1" applyBorder="1" applyAlignment="1">
      <alignment horizontal="right" vertical="top"/>
    </xf>
    <xf numFmtId="0" fontId="3" fillId="2" borderId="0" xfId="3" applyFont="1" applyFill="1"/>
    <xf numFmtId="0" fontId="3" fillId="0" borderId="0" xfId="3" applyFont="1"/>
    <xf numFmtId="0" fontId="3" fillId="2" borderId="0" xfId="3" applyFont="1" applyFill="1" applyAlignment="1">
      <alignment vertical="center"/>
    </xf>
    <xf numFmtId="0" fontId="3" fillId="0" borderId="0" xfId="3" applyFont="1" applyAlignment="1">
      <alignment vertical="center"/>
    </xf>
    <xf numFmtId="0" fontId="5" fillId="2" borderId="0" xfId="1" applyFont="1" applyFill="1" applyBorder="1" applyAlignment="1" applyProtection="1">
      <alignment horizontal="left" vertical="center"/>
    </xf>
    <xf numFmtId="49" fontId="6" fillId="3" borderId="0" xfId="1" applyNumberFormat="1" applyFont="1" applyFill="1" applyBorder="1" applyAlignment="1" applyProtection="1">
      <alignment horizontal="left" vertical="center"/>
    </xf>
    <xf numFmtId="49" fontId="6" fillId="2" borderId="0" xfId="1" applyNumberFormat="1" applyFont="1" applyFill="1" applyBorder="1" applyAlignment="1" applyProtection="1">
      <alignment horizontal="left" vertical="center"/>
    </xf>
    <xf numFmtId="9" fontId="5" fillId="0" borderId="0" xfId="0" applyNumberFormat="1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vertical="center" wrapText="1"/>
    </xf>
    <xf numFmtId="0" fontId="42" fillId="0" borderId="0" xfId="0" applyFont="1" applyBorder="1" applyAlignment="1">
      <alignment vertical="center"/>
    </xf>
    <xf numFmtId="49" fontId="45" fillId="0" borderId="6" xfId="0" applyNumberFormat="1" applyFont="1" applyBorder="1" applyAlignment="1">
      <alignment horizontal="left" vertical="center" indent="1"/>
    </xf>
    <xf numFmtId="0" fontId="45" fillId="0" borderId="6" xfId="0" applyFont="1" applyBorder="1" applyAlignment="1">
      <alignment horizontal="left" vertical="center" indent="1"/>
    </xf>
    <xf numFmtId="49" fontId="5" fillId="0" borderId="6" xfId="0" applyNumberFormat="1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8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9" fontId="5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9" fontId="5" fillId="8" borderId="6" xfId="0" applyNumberFormat="1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/>
    </xf>
    <xf numFmtId="0" fontId="42" fillId="8" borderId="6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wrapText="1"/>
    </xf>
    <xf numFmtId="0" fontId="46" fillId="7" borderId="12" xfId="0" applyFont="1" applyFill="1" applyBorder="1" applyAlignment="1">
      <alignment vertical="center" wrapText="1"/>
    </xf>
    <xf numFmtId="0" fontId="0" fillId="7" borderId="0" xfId="0" applyFill="1" applyBorder="1" applyAlignment="1">
      <alignment horizontal="center"/>
    </xf>
    <xf numFmtId="0" fontId="42" fillId="7" borderId="0" xfId="0" applyFont="1" applyFill="1" applyBorder="1" applyAlignment="1">
      <alignment vertical="center"/>
    </xf>
    <xf numFmtId="0" fontId="0" fillId="7" borderId="0" xfId="0" applyFill="1" applyAlignment="1">
      <alignment horizontal="center"/>
    </xf>
    <xf numFmtId="0" fontId="0" fillId="7" borderId="0" xfId="0" applyFill="1"/>
    <xf numFmtId="9" fontId="5" fillId="0" borderId="14" xfId="0" applyNumberFormat="1" applyFont="1" applyBorder="1" applyAlignment="1">
      <alignment horizontal="center" vertical="center"/>
    </xf>
    <xf numFmtId="49" fontId="45" fillId="0" borderId="14" xfId="0" applyNumberFormat="1" applyFont="1" applyBorder="1" applyAlignment="1">
      <alignment horizontal="left" vertical="center" indent="1"/>
    </xf>
    <xf numFmtId="0" fontId="5" fillId="7" borderId="13" xfId="0" applyFont="1" applyFill="1" applyBorder="1" applyAlignment="1">
      <alignment horizontal="center" vertical="center"/>
    </xf>
    <xf numFmtId="49" fontId="45" fillId="7" borderId="13" xfId="0" applyNumberFormat="1" applyFont="1" applyFill="1" applyBorder="1" applyAlignment="1">
      <alignment horizontal="left" vertical="center"/>
    </xf>
    <xf numFmtId="9" fontId="46" fillId="7" borderId="15" xfId="0" applyNumberFormat="1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15" xfId="0" applyBorder="1"/>
    <xf numFmtId="0" fontId="0" fillId="0" borderId="0" xfId="0" applyBorder="1"/>
    <xf numFmtId="0" fontId="18" fillId="7" borderId="0" xfId="0" applyFont="1" applyFill="1" applyBorder="1" applyAlignment="1">
      <alignment horizontal="center"/>
    </xf>
    <xf numFmtId="0" fontId="19" fillId="7" borderId="0" xfId="2" applyFont="1" applyFill="1" applyBorder="1" applyAlignment="1">
      <alignment horizontal="left" vertical="center" wrapText="1"/>
    </xf>
    <xf numFmtId="0" fontId="0" fillId="7" borderId="0" xfId="0" applyFill="1" applyBorder="1"/>
    <xf numFmtId="0" fontId="52" fillId="0" borderId="0" xfId="3" applyFont="1"/>
    <xf numFmtId="0" fontId="52" fillId="2" borderId="0" xfId="3" applyFont="1" applyFill="1"/>
    <xf numFmtId="0" fontId="53" fillId="2" borderId="0" xfId="1" applyFont="1" applyFill="1" applyBorder="1" applyAlignment="1">
      <alignment horizontal="left" vertical="top"/>
    </xf>
    <xf numFmtId="14" fontId="53" fillId="2" borderId="0" xfId="1" applyNumberFormat="1" applyFont="1" applyFill="1" applyBorder="1" applyAlignment="1">
      <alignment horizontal="right" vertical="top"/>
    </xf>
    <xf numFmtId="14" fontId="53" fillId="2" borderId="0" xfId="1" applyNumberFormat="1" applyFont="1" applyFill="1" applyBorder="1" applyAlignment="1">
      <alignment horizontal="right" vertical="center"/>
    </xf>
    <xf numFmtId="0" fontId="51" fillId="7" borderId="0" xfId="0" applyFont="1" applyFill="1" applyBorder="1"/>
    <xf numFmtId="0" fontId="51" fillId="0" borderId="0" xfId="0" applyFont="1" applyBorder="1"/>
    <xf numFmtId="0" fontId="51" fillId="0" borderId="15" xfId="0" applyFont="1" applyBorder="1"/>
    <xf numFmtId="0" fontId="53" fillId="2" borderId="0" xfId="0" applyFont="1" applyFill="1" applyBorder="1" applyAlignment="1">
      <alignment horizontal="left" vertical="center"/>
    </xf>
    <xf numFmtId="0" fontId="55" fillId="0" borderId="0" xfId="0" applyFont="1"/>
    <xf numFmtId="0" fontId="30" fillId="7" borderId="0" xfId="0" applyFont="1" applyFill="1" applyBorder="1" applyAlignment="1">
      <alignment horizontal="center" vertical="center"/>
    </xf>
    <xf numFmtId="0" fontId="30" fillId="7" borderId="0" xfId="0" applyFont="1" applyFill="1" applyBorder="1" applyAlignment="1">
      <alignment horizontal="left" vertical="center"/>
    </xf>
    <xf numFmtId="0" fontId="54" fillId="7" borderId="0" xfId="0" applyFont="1" applyFill="1" applyBorder="1" applyAlignment="1">
      <alignment horizontal="center" vertical="center"/>
    </xf>
    <xf numFmtId="0" fontId="53" fillId="2" borderId="0" xfId="0" applyFont="1" applyFill="1" applyBorder="1" applyAlignment="1" applyProtection="1">
      <alignment horizontal="left" vertical="center"/>
    </xf>
    <xf numFmtId="0" fontId="53" fillId="2" borderId="0" xfId="0" applyFont="1" applyFill="1" applyBorder="1" applyAlignment="1" applyProtection="1">
      <alignment horizontal="center" vertical="center"/>
    </xf>
    <xf numFmtId="14" fontId="53" fillId="2" borderId="0" xfId="1" applyNumberFormat="1" applyFont="1" applyFill="1" applyBorder="1" applyAlignment="1" applyProtection="1">
      <alignment horizontal="right" vertical="center"/>
    </xf>
    <xf numFmtId="0" fontId="3" fillId="16" borderId="0" xfId="0" applyFont="1" applyFill="1" applyBorder="1"/>
    <xf numFmtId="0" fontId="3" fillId="16" borderId="0" xfId="0" applyFont="1" applyFill="1" applyBorder="1" applyAlignment="1">
      <alignment horizontal="right" vertical="center"/>
    </xf>
    <xf numFmtId="9" fontId="15" fillId="16" borderId="0" xfId="0" applyNumberFormat="1" applyFont="1" applyFill="1" applyBorder="1" applyAlignment="1">
      <alignment horizontal="center" vertical="center"/>
    </xf>
    <xf numFmtId="0" fontId="3" fillId="16" borderId="0" xfId="0" applyFont="1" applyFill="1" applyBorder="1" applyAlignment="1"/>
    <xf numFmtId="0" fontId="20" fillId="16" borderId="0" xfId="0" applyFont="1" applyFill="1" applyBorder="1" applyAlignment="1">
      <alignment horizontal="center" vertical="center" wrapText="1"/>
    </xf>
    <xf numFmtId="0" fontId="54" fillId="2" borderId="0" xfId="3" applyFont="1" applyFill="1"/>
    <xf numFmtId="0" fontId="54" fillId="0" borderId="0" xfId="3" applyFont="1"/>
    <xf numFmtId="0" fontId="56" fillId="0" borderId="0" xfId="0" applyFont="1"/>
    <xf numFmtId="0" fontId="4" fillId="6" borderId="16" xfId="1" applyFont="1" applyFill="1" applyBorder="1" applyAlignment="1">
      <alignment horizontal="center" vertical="center" wrapText="1"/>
    </xf>
    <xf numFmtId="0" fontId="64" fillId="6" borderId="16" xfId="1" applyFont="1" applyFill="1" applyBorder="1" applyAlignment="1">
      <alignment horizontal="center" vertical="center" wrapText="1"/>
    </xf>
    <xf numFmtId="0" fontId="33" fillId="0" borderId="0" xfId="0" applyFont="1" applyBorder="1" applyAlignment="1" applyProtection="1">
      <alignment horizontal="left" vertical="center"/>
    </xf>
    <xf numFmtId="164" fontId="32" fillId="16" borderId="0" xfId="1" applyNumberFormat="1" applyFont="1" applyFill="1" applyBorder="1" applyAlignment="1">
      <alignment horizontal="left" vertical="center" wrapText="1"/>
    </xf>
    <xf numFmtId="0" fontId="0" fillId="0" borderId="0" xfId="0" applyBorder="1" applyAlignment="1"/>
    <xf numFmtId="49" fontId="10" fillId="16" borderId="27" xfId="1" applyNumberFormat="1" applyFont="1" applyFill="1" applyBorder="1" applyAlignment="1">
      <alignment vertical="center"/>
    </xf>
    <xf numFmtId="9" fontId="7" fillId="4" borderId="18" xfId="0" applyNumberFormat="1" applyFont="1" applyFill="1" applyBorder="1" applyAlignment="1">
      <alignment horizontal="left" vertical="center"/>
    </xf>
    <xf numFmtId="9" fontId="7" fillId="4" borderId="19" xfId="0" applyNumberFormat="1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right" vertical="center"/>
    </xf>
    <xf numFmtId="9" fontId="7" fillId="4" borderId="20" xfId="0" applyNumberFormat="1" applyFont="1" applyFill="1" applyBorder="1" applyAlignment="1" applyProtection="1">
      <alignment horizontal="center" vertical="center" wrapText="1"/>
    </xf>
    <xf numFmtId="9" fontId="10" fillId="16" borderId="21" xfId="1" applyNumberFormat="1" applyFont="1" applyFill="1" applyBorder="1" applyAlignment="1">
      <alignment horizontal="right" vertical="center" wrapText="1"/>
    </xf>
    <xf numFmtId="49" fontId="10" fillId="16" borderId="26" xfId="1" applyNumberFormat="1" applyFont="1" applyFill="1" applyBorder="1" applyAlignment="1">
      <alignment horizontal="left" vertical="center" wrapText="1"/>
    </xf>
    <xf numFmtId="49" fontId="10" fillId="16" borderId="27" xfId="1" applyNumberFormat="1" applyFont="1" applyFill="1" applyBorder="1" applyAlignment="1">
      <alignment horizontal="left" vertical="center" wrapText="1"/>
    </xf>
    <xf numFmtId="0" fontId="3" fillId="16" borderId="21" xfId="0" applyFont="1" applyFill="1" applyBorder="1"/>
    <xf numFmtId="0" fontId="3" fillId="16" borderId="22" xfId="0" applyFont="1" applyFill="1" applyBorder="1"/>
    <xf numFmtId="9" fontId="15" fillId="16" borderId="22" xfId="0" applyNumberFormat="1" applyFont="1" applyFill="1" applyBorder="1" applyAlignment="1">
      <alignment vertical="center"/>
    </xf>
    <xf numFmtId="0" fontId="3" fillId="16" borderId="21" xfId="0" applyFont="1" applyFill="1" applyBorder="1" applyAlignment="1"/>
    <xf numFmtId="0" fontId="3" fillId="16" borderId="22" xfId="0" applyFont="1" applyFill="1" applyBorder="1" applyAlignment="1"/>
    <xf numFmtId="0" fontId="21" fillId="16" borderId="22" xfId="0" applyFont="1" applyFill="1" applyBorder="1" applyAlignment="1">
      <alignment horizontal="center" vertical="center" wrapText="1"/>
    </xf>
    <xf numFmtId="0" fontId="20" fillId="16" borderId="21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 applyProtection="1">
      <alignment horizontal="left" vertical="top" wrapText="1" indent="1"/>
      <protection locked="0"/>
    </xf>
    <xf numFmtId="0" fontId="6" fillId="7" borderId="24" xfId="0" applyFont="1" applyFill="1" applyBorder="1" applyAlignment="1" applyProtection="1">
      <alignment horizontal="left" vertical="top" wrapText="1" indent="1"/>
      <protection locked="0"/>
    </xf>
    <xf numFmtId="0" fontId="6" fillId="7" borderId="25" xfId="0" applyFont="1" applyFill="1" applyBorder="1" applyAlignment="1" applyProtection="1">
      <alignment horizontal="left" vertical="top" wrapText="1" indent="1"/>
      <protection locked="0"/>
    </xf>
    <xf numFmtId="0" fontId="67" fillId="7" borderId="16" xfId="1" applyNumberFormat="1" applyFont="1" applyFill="1" applyBorder="1" applyAlignment="1" applyProtection="1">
      <alignment horizontal="left" vertical="center" wrapText="1" indent="1"/>
      <protection locked="0"/>
    </xf>
    <xf numFmtId="0" fontId="45" fillId="7" borderId="16" xfId="1" applyNumberFormat="1" applyFont="1" applyFill="1" applyBorder="1" applyAlignment="1" applyProtection="1">
      <alignment horizontal="left" vertical="center" wrapText="1" indent="1"/>
      <protection locked="0"/>
    </xf>
    <xf numFmtId="0" fontId="31" fillId="10" borderId="24" xfId="0" applyFont="1" applyFill="1" applyBorder="1" applyAlignment="1">
      <alignment horizontal="left" vertical="center" wrapText="1" indent="1"/>
    </xf>
    <xf numFmtId="0" fontId="29" fillId="2" borderId="29" xfId="0" applyFont="1" applyFill="1" applyBorder="1" applyAlignment="1" applyProtection="1">
      <alignment horizontal="center" vertical="center" wrapText="1"/>
      <protection locked="0"/>
    </xf>
    <xf numFmtId="0" fontId="25" fillId="10" borderId="30" xfId="1" applyNumberFormat="1" applyFont="1" applyFill="1" applyBorder="1" applyAlignment="1">
      <alignment horizontal="center" vertical="center" wrapText="1"/>
    </xf>
    <xf numFmtId="0" fontId="27" fillId="10" borderId="23" xfId="0" applyFont="1" applyFill="1" applyBorder="1" applyAlignment="1" applyProtection="1">
      <alignment horizontal="center" vertical="center"/>
    </xf>
    <xf numFmtId="9" fontId="27" fillId="10" borderId="24" xfId="0" applyNumberFormat="1" applyFont="1" applyFill="1" applyBorder="1" applyAlignment="1">
      <alignment horizontal="center" vertical="center"/>
    </xf>
    <xf numFmtId="49" fontId="31" fillId="10" borderId="24" xfId="0" quotePrefix="1" applyNumberFormat="1" applyFont="1" applyFill="1" applyBorder="1" applyAlignment="1">
      <alignment horizontal="left" vertical="center" wrapText="1" indent="1"/>
    </xf>
    <xf numFmtId="0" fontId="27" fillId="10" borderId="24" xfId="0" applyFont="1" applyFill="1" applyBorder="1" applyAlignment="1">
      <alignment horizontal="left" vertical="center" wrapText="1" indent="1"/>
    </xf>
    <xf numFmtId="20" fontId="5" fillId="17" borderId="0" xfId="1" applyNumberFormat="1" applyFont="1" applyFill="1" applyBorder="1" applyAlignment="1">
      <alignment horizontal="left" vertical="top" wrapText="1" indent="1"/>
    </xf>
    <xf numFmtId="20" fontId="5" fillId="19" borderId="0" xfId="1" applyNumberFormat="1" applyFont="1" applyFill="1" applyBorder="1" applyAlignment="1">
      <alignment horizontal="left" vertical="top" wrapText="1" indent="1"/>
    </xf>
    <xf numFmtId="20" fontId="5" fillId="18" borderId="0" xfId="1" applyNumberFormat="1" applyFont="1" applyFill="1" applyBorder="1" applyAlignment="1">
      <alignment horizontal="left" vertical="top" wrapText="1" indent="1"/>
    </xf>
    <xf numFmtId="20" fontId="5" fillId="11" borderId="22" xfId="1" applyNumberFormat="1" applyFont="1" applyFill="1" applyBorder="1" applyAlignment="1">
      <alignment horizontal="left" vertical="center" wrapText="1" indent="1"/>
    </xf>
    <xf numFmtId="0" fontId="68" fillId="0" borderId="0" xfId="0" applyFont="1"/>
    <xf numFmtId="0" fontId="10" fillId="16" borderId="28" xfId="1" applyNumberFormat="1" applyFont="1" applyFill="1" applyBorder="1" applyAlignment="1">
      <alignment vertical="center" wrapText="1"/>
    </xf>
    <xf numFmtId="0" fontId="55" fillId="7" borderId="0" xfId="0" applyFont="1" applyFill="1"/>
    <xf numFmtId="0" fontId="68" fillId="7" borderId="0" xfId="0" applyFont="1" applyFill="1"/>
    <xf numFmtId="0" fontId="56" fillId="7" borderId="0" xfId="0" applyFont="1" applyFill="1"/>
    <xf numFmtId="0" fontId="0" fillId="7" borderId="0" xfId="0" applyFill="1" applyBorder="1" applyAlignment="1"/>
    <xf numFmtId="49" fontId="46" fillId="0" borderId="6" xfId="0" applyNumberFormat="1" applyFont="1" applyBorder="1" applyAlignment="1">
      <alignment horizontal="left" vertical="center" indent="1"/>
    </xf>
    <xf numFmtId="49" fontId="5" fillId="0" borderId="31" xfId="0" applyNumberFormat="1" applyFont="1" applyBorder="1" applyAlignment="1">
      <alignment horizontal="left" vertical="center" indent="1"/>
    </xf>
    <xf numFmtId="49" fontId="5" fillId="0" borderId="15" xfId="0" applyNumberFormat="1" applyFont="1" applyBorder="1" applyAlignment="1">
      <alignment horizontal="left" vertical="center" indent="1"/>
    </xf>
    <xf numFmtId="9" fontId="5" fillId="0" borderId="10" xfId="0" applyNumberFormat="1" applyFont="1" applyBorder="1" applyAlignment="1">
      <alignment horizontal="left" vertical="center"/>
    </xf>
    <xf numFmtId="164" fontId="10" fillId="16" borderId="0" xfId="1" applyNumberFormat="1" applyFont="1" applyFill="1" applyBorder="1" applyAlignment="1">
      <alignment horizontal="left" vertical="center" wrapText="1"/>
    </xf>
    <xf numFmtId="0" fontId="38" fillId="2" borderId="4" xfId="0" applyFont="1" applyFill="1" applyBorder="1" applyAlignment="1" applyProtection="1">
      <alignment horizontal="left" vertical="center" wrapText="1" indent="1"/>
    </xf>
    <xf numFmtId="0" fontId="39" fillId="2" borderId="32" xfId="0" applyFont="1" applyFill="1" applyBorder="1" applyAlignment="1" applyProtection="1">
      <alignment horizontal="left" vertical="center" wrapText="1" indent="1"/>
    </xf>
    <xf numFmtId="0" fontId="34" fillId="2" borderId="3" xfId="0" applyFont="1" applyFill="1" applyBorder="1" applyAlignment="1" applyProtection="1">
      <alignment horizontal="left" vertical="top"/>
    </xf>
    <xf numFmtId="0" fontId="35" fillId="2" borderId="1" xfId="0" applyFont="1" applyFill="1" applyBorder="1" applyAlignment="1" applyProtection="1">
      <alignment horizontal="left" vertical="top" wrapText="1"/>
    </xf>
    <xf numFmtId="0" fontId="35" fillId="2" borderId="1" xfId="0" applyFont="1" applyFill="1" applyBorder="1" applyAlignment="1" applyProtection="1">
      <alignment vertical="top"/>
    </xf>
    <xf numFmtId="0" fontId="34" fillId="2" borderId="2" xfId="0" applyFont="1" applyFill="1" applyBorder="1" applyAlignment="1" applyProtection="1">
      <alignment horizontal="right" vertical="top"/>
    </xf>
    <xf numFmtId="0" fontId="4" fillId="6" borderId="23" xfId="1" applyFont="1" applyFill="1" applyBorder="1" applyAlignment="1">
      <alignment horizontal="center" vertical="center" wrapText="1"/>
    </xf>
    <xf numFmtId="9" fontId="13" fillId="21" borderId="1" xfId="0" applyNumberFormat="1" applyFont="1" applyFill="1" applyBorder="1" applyAlignment="1" applyProtection="1">
      <alignment horizontal="center" vertical="center"/>
    </xf>
    <xf numFmtId="0" fontId="6" fillId="7" borderId="26" xfId="0" applyFont="1" applyFill="1" applyBorder="1" applyAlignment="1" applyProtection="1">
      <alignment horizontal="left" vertical="center" wrapText="1" indent="1"/>
      <protection locked="0"/>
    </xf>
    <xf numFmtId="0" fontId="6" fillId="7" borderId="27" xfId="0" applyFont="1" applyFill="1" applyBorder="1" applyAlignment="1" applyProtection="1">
      <alignment horizontal="left" vertical="center" wrapText="1" indent="1"/>
      <protection locked="0"/>
    </xf>
    <xf numFmtId="0" fontId="6" fillId="7" borderId="28" xfId="0" applyFont="1" applyFill="1" applyBorder="1" applyAlignment="1" applyProtection="1">
      <alignment horizontal="left" vertical="center" wrapText="1" indent="1"/>
      <protection locked="0"/>
    </xf>
    <xf numFmtId="0" fontId="67" fillId="7" borderId="24" xfId="1" applyNumberFormat="1" applyFont="1" applyFill="1" applyBorder="1" applyAlignment="1" applyProtection="1">
      <alignment horizontal="left" vertical="center" wrapText="1" indent="1"/>
      <protection locked="0"/>
    </xf>
    <xf numFmtId="0" fontId="45" fillId="7" borderId="25" xfId="1" applyNumberFormat="1" applyFont="1" applyFill="1" applyBorder="1" applyAlignment="1" applyProtection="1">
      <alignment horizontal="left" vertical="center" wrapText="1" indent="1"/>
      <protection locked="0"/>
    </xf>
    <xf numFmtId="0" fontId="48" fillId="10" borderId="24" xfId="0" applyFont="1" applyFill="1" applyBorder="1" applyAlignment="1">
      <alignment horizontal="left" vertical="center" wrapText="1" indent="1"/>
    </xf>
    <xf numFmtId="0" fontId="5" fillId="23" borderId="28" xfId="1" applyFont="1" applyFill="1" applyBorder="1" applyAlignment="1">
      <alignment vertical="top" wrapText="1"/>
    </xf>
    <xf numFmtId="0" fontId="5" fillId="23" borderId="27" xfId="1" applyFont="1" applyFill="1" applyBorder="1" applyAlignment="1">
      <alignment vertical="top" wrapText="1"/>
    </xf>
    <xf numFmtId="0" fontId="65" fillId="24" borderId="16" xfId="1" applyFont="1" applyFill="1" applyBorder="1" applyAlignment="1" applyProtection="1">
      <alignment horizontal="center" vertical="center" wrapText="1"/>
    </xf>
    <xf numFmtId="0" fontId="66" fillId="24" borderId="16" xfId="1" applyFont="1" applyFill="1" applyBorder="1" applyAlignment="1" applyProtection="1">
      <alignment horizontal="center" vertical="center" wrapText="1"/>
    </xf>
    <xf numFmtId="49" fontId="63" fillId="24" borderId="16" xfId="1" applyNumberFormat="1" applyFont="1" applyFill="1" applyBorder="1" applyAlignment="1" applyProtection="1">
      <alignment horizontal="center" vertical="center" wrapText="1"/>
    </xf>
    <xf numFmtId="9" fontId="63" fillId="24" borderId="16" xfId="1" applyNumberFormat="1" applyFont="1" applyFill="1" applyBorder="1" applyAlignment="1" applyProtection="1">
      <alignment horizontal="center" vertical="center"/>
    </xf>
    <xf numFmtId="49" fontId="63" fillId="24" borderId="33" xfId="1" applyNumberFormat="1" applyFont="1" applyFill="1" applyBorder="1" applyAlignment="1" applyProtection="1">
      <alignment horizontal="center" vertical="center" wrapText="1"/>
    </xf>
    <xf numFmtId="9" fontId="63" fillId="24" borderId="33" xfId="1" applyNumberFormat="1" applyFont="1" applyFill="1" applyBorder="1" applyAlignment="1" applyProtection="1">
      <alignment horizontal="center" vertical="center"/>
    </xf>
    <xf numFmtId="0" fontId="59" fillId="25" borderId="16" xfId="1" applyFont="1" applyFill="1" applyBorder="1" applyAlignment="1" applyProtection="1">
      <alignment horizontal="center" vertical="center" wrapText="1"/>
    </xf>
    <xf numFmtId="0" fontId="60" fillId="25" borderId="16" xfId="1" applyFont="1" applyFill="1" applyBorder="1" applyAlignment="1" applyProtection="1">
      <alignment horizontal="center" vertical="center" wrapText="1"/>
    </xf>
    <xf numFmtId="9" fontId="57" fillId="25" borderId="16" xfId="1" applyNumberFormat="1" applyFont="1" applyFill="1" applyBorder="1" applyAlignment="1" applyProtection="1">
      <alignment horizontal="center" vertical="center"/>
    </xf>
    <xf numFmtId="49" fontId="57" fillId="25" borderId="16" xfId="1" applyNumberFormat="1" applyFont="1" applyFill="1" applyBorder="1" applyAlignment="1" applyProtection="1">
      <alignment horizontal="center" vertical="center" wrapText="1"/>
    </xf>
    <xf numFmtId="9" fontId="57" fillId="25" borderId="33" xfId="1" applyNumberFormat="1" applyFont="1" applyFill="1" applyBorder="1" applyAlignment="1" applyProtection="1">
      <alignment horizontal="center" vertical="center"/>
    </xf>
    <xf numFmtId="49" fontId="57" fillId="25" borderId="33" xfId="1" applyNumberFormat="1" applyFont="1" applyFill="1" applyBorder="1" applyAlignment="1" applyProtection="1">
      <alignment horizontal="center" vertical="center" wrapText="1"/>
    </xf>
    <xf numFmtId="0" fontId="87" fillId="22" borderId="18" xfId="2" applyFont="1" applyFill="1" applyBorder="1" applyAlignment="1" applyProtection="1">
      <alignment horizontal="center" vertical="center" wrapText="1"/>
    </xf>
    <xf numFmtId="0" fontId="63" fillId="22" borderId="19" xfId="1" applyFont="1" applyFill="1" applyBorder="1" applyAlignment="1" applyProtection="1">
      <alignment horizontal="left" vertical="center" wrapText="1"/>
    </xf>
    <xf numFmtId="0" fontId="63" fillId="22" borderId="19" xfId="1" applyFont="1" applyFill="1" applyBorder="1" applyAlignment="1" applyProtection="1">
      <alignment vertical="center" wrapText="1"/>
    </xf>
    <xf numFmtId="9" fontId="63" fillId="22" borderId="19" xfId="0" applyNumberFormat="1" applyFont="1" applyFill="1" applyBorder="1" applyAlignment="1" applyProtection="1">
      <alignment horizontal="center" vertical="center" wrapText="1"/>
    </xf>
    <xf numFmtId="9" fontId="63" fillId="22" borderId="20" xfId="0" applyNumberFormat="1" applyFont="1" applyFill="1" applyBorder="1" applyAlignment="1" applyProtection="1">
      <alignment horizontal="center" vertical="center" wrapText="1"/>
    </xf>
    <xf numFmtId="9" fontId="50" fillId="28" borderId="0" xfId="1" applyNumberFormat="1" applyFont="1" applyFill="1" applyBorder="1" applyAlignment="1">
      <alignment horizontal="center" vertical="center" wrapText="1"/>
    </xf>
    <xf numFmtId="0" fontId="50" fillId="28" borderId="22" xfId="1" applyFont="1" applyFill="1" applyBorder="1" applyAlignment="1">
      <alignment horizontal="center" vertical="center" wrapText="1"/>
    </xf>
    <xf numFmtId="0" fontId="26" fillId="30" borderId="23" xfId="1" applyFont="1" applyFill="1" applyBorder="1" applyAlignment="1" applyProtection="1">
      <alignment horizontal="center" vertical="center" wrapText="1"/>
    </xf>
    <xf numFmtId="0" fontId="26" fillId="30" borderId="24" xfId="1" applyFont="1" applyFill="1" applyBorder="1" applyAlignment="1" applyProtection="1">
      <alignment horizontal="left" vertical="center" wrapText="1"/>
    </xf>
    <xf numFmtId="9" fontId="26" fillId="30" borderId="24" xfId="1" applyNumberFormat="1" applyFont="1" applyFill="1" applyBorder="1" applyAlignment="1" applyProtection="1">
      <alignment horizontal="center" vertical="center" wrapText="1"/>
    </xf>
    <xf numFmtId="0" fontId="26" fillId="30" borderId="23" xfId="0" applyFont="1" applyFill="1" applyBorder="1" applyAlignment="1" applyProtection="1">
      <alignment horizontal="center" vertical="center"/>
    </xf>
    <xf numFmtId="0" fontId="27" fillId="10" borderId="45" xfId="0" applyFont="1" applyFill="1" applyBorder="1" applyAlignment="1" applyProtection="1">
      <alignment horizontal="center" vertical="center"/>
    </xf>
    <xf numFmtId="9" fontId="50" fillId="14" borderId="19" xfId="0" applyNumberFormat="1" applyFont="1" applyFill="1" applyBorder="1" applyAlignment="1">
      <alignment horizontal="left" vertical="center"/>
    </xf>
    <xf numFmtId="9" fontId="50" fillId="9" borderId="19" xfId="0" applyNumberFormat="1" applyFont="1" applyFill="1" applyBorder="1" applyAlignment="1">
      <alignment horizontal="center" vertical="center"/>
    </xf>
    <xf numFmtId="0" fontId="92" fillId="9" borderId="19" xfId="0" applyFont="1" applyFill="1" applyBorder="1" applyAlignment="1">
      <alignment vertical="center"/>
    </xf>
    <xf numFmtId="9" fontId="50" fillId="9" borderId="19" xfId="0" quotePrefix="1" applyNumberFormat="1" applyFont="1" applyFill="1" applyBorder="1" applyAlignment="1">
      <alignment horizontal="center" vertical="center"/>
    </xf>
    <xf numFmtId="0" fontId="93" fillId="7" borderId="0" xfId="0" applyFont="1" applyFill="1" applyBorder="1"/>
    <xf numFmtId="0" fontId="93" fillId="0" borderId="0" xfId="0" applyFont="1" applyBorder="1"/>
    <xf numFmtId="0" fontId="37" fillId="15" borderId="0" xfId="0" applyFont="1" applyFill="1" applyBorder="1" applyAlignment="1">
      <alignment horizontal="center" vertical="center" wrapText="1"/>
    </xf>
    <xf numFmtId="0" fontId="37" fillId="15" borderId="0" xfId="0" applyFont="1" applyFill="1" applyBorder="1" applyAlignment="1">
      <alignment horizontal="left" vertical="center"/>
    </xf>
    <xf numFmtId="9" fontId="37" fillId="12" borderId="0" xfId="0" applyNumberFormat="1" applyFont="1" applyFill="1" applyBorder="1" applyAlignment="1">
      <alignment horizontal="center" vertical="center"/>
    </xf>
    <xf numFmtId="0" fontId="37" fillId="15" borderId="0" xfId="0" applyFont="1" applyFill="1" applyBorder="1" applyAlignment="1">
      <alignment horizontal="left" vertical="center" wrapText="1"/>
    </xf>
    <xf numFmtId="9" fontId="37" fillId="15" borderId="0" xfId="0" applyNumberFormat="1" applyFont="1" applyFill="1" applyBorder="1" applyAlignment="1">
      <alignment horizontal="center" vertical="center"/>
    </xf>
    <xf numFmtId="9" fontId="4" fillId="8" borderId="47" xfId="0" applyNumberFormat="1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vertical="center"/>
    </xf>
    <xf numFmtId="9" fontId="4" fillId="8" borderId="48" xfId="0" applyNumberFormat="1" applyFont="1" applyFill="1" applyBorder="1" applyAlignment="1">
      <alignment horizontal="center" vertical="center" wrapText="1"/>
    </xf>
    <xf numFmtId="9" fontId="50" fillId="14" borderId="49" xfId="0" applyNumberFormat="1" applyFont="1" applyFill="1" applyBorder="1" applyAlignment="1">
      <alignment horizontal="center" vertical="center"/>
    </xf>
    <xf numFmtId="9" fontId="50" fillId="9" borderId="50" xfId="0" applyNumberFormat="1" applyFont="1" applyFill="1" applyBorder="1" applyAlignment="1">
      <alignment horizontal="center" vertical="center" wrapText="1"/>
    </xf>
    <xf numFmtId="0" fontId="52" fillId="12" borderId="51" xfId="0" applyFont="1" applyFill="1" applyBorder="1" applyAlignment="1">
      <alignment vertical="center"/>
    </xf>
    <xf numFmtId="9" fontId="37" fillId="12" borderId="52" xfId="0" applyNumberFormat="1" applyFont="1" applyFill="1" applyBorder="1" applyAlignment="1">
      <alignment horizontal="center" vertical="center" wrapText="1"/>
    </xf>
    <xf numFmtId="0" fontId="52" fillId="12" borderId="53" xfId="0" applyFont="1" applyFill="1" applyBorder="1" applyAlignment="1">
      <alignment vertical="center"/>
    </xf>
    <xf numFmtId="0" fontId="37" fillId="15" borderId="54" xfId="0" applyFont="1" applyFill="1" applyBorder="1" applyAlignment="1">
      <alignment horizontal="center" vertical="center" wrapText="1"/>
    </xf>
    <xf numFmtId="0" fontId="37" fillId="15" borderId="54" xfId="0" applyFont="1" applyFill="1" applyBorder="1" applyAlignment="1">
      <alignment horizontal="left" vertical="center"/>
    </xf>
    <xf numFmtId="0" fontId="37" fillId="15" borderId="54" xfId="0" applyFont="1" applyFill="1" applyBorder="1" applyAlignment="1">
      <alignment horizontal="left" vertical="center" wrapText="1"/>
    </xf>
    <xf numFmtId="9" fontId="37" fillId="15" borderId="54" xfId="0" applyNumberFormat="1" applyFont="1" applyFill="1" applyBorder="1" applyAlignment="1">
      <alignment horizontal="center" vertical="center"/>
    </xf>
    <xf numFmtId="9" fontId="37" fillId="12" borderId="55" xfId="0" applyNumberFormat="1" applyFont="1" applyFill="1" applyBorder="1" applyAlignment="1">
      <alignment horizontal="center" vertical="center" wrapText="1"/>
    </xf>
    <xf numFmtId="0" fontId="65" fillId="24" borderId="16" xfId="1" applyFont="1" applyFill="1" applyBorder="1" applyAlignment="1" applyProtection="1">
      <alignment horizontal="center" vertical="center" wrapText="1"/>
    </xf>
    <xf numFmtId="0" fontId="66" fillId="24" borderId="16" xfId="1" applyFont="1" applyFill="1" applyBorder="1" applyAlignment="1" applyProtection="1">
      <alignment horizontal="center" vertical="center" wrapText="1"/>
    </xf>
    <xf numFmtId="0" fontId="60" fillId="25" borderId="16" xfId="1" applyFont="1" applyFill="1" applyBorder="1" applyAlignment="1" applyProtection="1">
      <alignment horizontal="center" vertical="center" wrapText="1"/>
    </xf>
    <xf numFmtId="0" fontId="31" fillId="24" borderId="16" xfId="1" applyFont="1" applyFill="1" applyBorder="1" applyAlignment="1" applyProtection="1">
      <alignment horizontal="left" vertical="center" wrapText="1" indent="1"/>
    </xf>
    <xf numFmtId="49" fontId="61" fillId="25" borderId="16" xfId="1" applyNumberFormat="1" applyFont="1" applyFill="1" applyBorder="1" applyAlignment="1" applyProtection="1">
      <alignment horizontal="left" vertical="center" wrapText="1" indent="1"/>
    </xf>
    <xf numFmtId="0" fontId="77" fillId="16" borderId="34" xfId="3" applyFont="1" applyFill="1" applyBorder="1" applyAlignment="1">
      <alignment horizontal="center" vertical="center" wrapText="1"/>
    </xf>
    <xf numFmtId="0" fontId="33" fillId="16" borderId="35" xfId="3" applyFont="1" applyFill="1" applyBorder="1" applyAlignment="1">
      <alignment horizontal="center" vertical="center"/>
    </xf>
    <xf numFmtId="0" fontId="33" fillId="16" borderId="36" xfId="3" applyFont="1" applyFill="1" applyBorder="1" applyAlignment="1">
      <alignment horizontal="center" vertical="center"/>
    </xf>
    <xf numFmtId="0" fontId="31" fillId="24" borderId="18" xfId="0" applyFont="1" applyFill="1" applyBorder="1" applyAlignment="1">
      <alignment horizontal="left" vertical="center" wrapText="1" indent="1"/>
    </xf>
    <xf numFmtId="0" fontId="31" fillId="24" borderId="20" xfId="0" applyFont="1" applyFill="1" applyBorder="1" applyAlignment="1">
      <alignment horizontal="left" vertical="center" wrapText="1" indent="1"/>
    </xf>
    <xf numFmtId="49" fontId="61" fillId="25" borderId="33" xfId="1" applyNumberFormat="1" applyFont="1" applyFill="1" applyBorder="1" applyAlignment="1" applyProtection="1">
      <alignment horizontal="left" vertical="center" wrapText="1" indent="1"/>
    </xf>
    <xf numFmtId="0" fontId="4" fillId="26" borderId="18" xfId="1" applyFont="1" applyFill="1" applyBorder="1" applyAlignment="1">
      <alignment horizontal="center" vertical="center"/>
    </xf>
    <xf numFmtId="0" fontId="4" fillId="26" borderId="19" xfId="1" applyFont="1" applyFill="1" applyBorder="1" applyAlignment="1">
      <alignment horizontal="center" vertical="center"/>
    </xf>
    <xf numFmtId="0" fontId="4" fillId="26" borderId="20" xfId="1" applyFont="1" applyFill="1" applyBorder="1" applyAlignment="1">
      <alignment horizontal="center" vertical="center"/>
    </xf>
    <xf numFmtId="20" fontId="10" fillId="11" borderId="21" xfId="1" applyNumberFormat="1" applyFont="1" applyFill="1" applyBorder="1" applyAlignment="1">
      <alignment horizontal="left" vertical="center" wrapText="1" indent="1"/>
    </xf>
    <xf numFmtId="20" fontId="10" fillId="11" borderId="0" xfId="1" applyNumberFormat="1" applyFont="1" applyFill="1" applyBorder="1" applyAlignment="1">
      <alignment horizontal="left" vertical="center" wrapText="1" indent="1"/>
    </xf>
    <xf numFmtId="20" fontId="10" fillId="11" borderId="22" xfId="1" applyNumberFormat="1" applyFont="1" applyFill="1" applyBorder="1" applyAlignment="1">
      <alignment horizontal="left" vertical="center" wrapText="1" indent="1"/>
    </xf>
    <xf numFmtId="0" fontId="63" fillId="24" borderId="17" xfId="1" applyFont="1" applyFill="1" applyBorder="1" applyAlignment="1">
      <alignment horizontal="center" vertical="center" wrapText="1"/>
    </xf>
    <xf numFmtId="0" fontId="46" fillId="24" borderId="17" xfId="1" applyFont="1" applyFill="1" applyBorder="1" applyAlignment="1">
      <alignment horizontal="center" vertical="center"/>
    </xf>
    <xf numFmtId="0" fontId="57" fillId="25" borderId="17" xfId="1" applyFont="1" applyFill="1" applyBorder="1" applyAlignment="1">
      <alignment horizontal="center" vertical="center" wrapText="1"/>
    </xf>
    <xf numFmtId="20" fontId="4" fillId="11" borderId="0" xfId="1" applyNumberFormat="1" applyFont="1" applyFill="1" applyBorder="1" applyAlignment="1">
      <alignment horizontal="center" vertical="center" wrapText="1"/>
    </xf>
    <xf numFmtId="20" fontId="5" fillId="11" borderId="22" xfId="1" applyNumberFormat="1" applyFont="1" applyFill="1" applyBorder="1" applyAlignment="1">
      <alignment horizontal="center" vertical="center" wrapText="1"/>
    </xf>
    <xf numFmtId="0" fontId="69" fillId="11" borderId="21" xfId="1" applyFont="1" applyFill="1" applyBorder="1" applyAlignment="1">
      <alignment horizontal="left" vertical="top" wrapText="1"/>
    </xf>
    <xf numFmtId="0" fontId="69" fillId="11" borderId="0" xfId="1" applyFont="1" applyFill="1" applyBorder="1" applyAlignment="1">
      <alignment horizontal="left" vertical="top" wrapText="1"/>
    </xf>
    <xf numFmtId="0" fontId="10" fillId="23" borderId="26" xfId="1" applyFont="1" applyFill="1" applyBorder="1" applyAlignment="1">
      <alignment horizontal="left" vertical="top" wrapText="1"/>
    </xf>
    <xf numFmtId="0" fontId="10" fillId="23" borderId="27" xfId="1" applyFont="1" applyFill="1" applyBorder="1" applyAlignment="1">
      <alignment horizontal="left" vertical="top" wrapText="1"/>
    </xf>
    <xf numFmtId="20" fontId="10" fillId="23" borderId="21" xfId="1" applyNumberFormat="1" applyFont="1" applyFill="1" applyBorder="1" applyAlignment="1">
      <alignment horizontal="left" vertical="center" wrapText="1" indent="1"/>
    </xf>
    <xf numFmtId="20" fontId="10" fillId="23" borderId="0" xfId="1" applyNumberFormat="1" applyFont="1" applyFill="1" applyBorder="1" applyAlignment="1">
      <alignment horizontal="left" vertical="center" wrapText="1" indent="1"/>
    </xf>
    <xf numFmtId="20" fontId="10" fillId="23" borderId="22" xfId="1" applyNumberFormat="1" applyFont="1" applyFill="1" applyBorder="1" applyAlignment="1">
      <alignment horizontal="left" vertical="center" wrapText="1" indent="1"/>
    </xf>
    <xf numFmtId="20" fontId="64" fillId="23" borderId="21" xfId="1" applyNumberFormat="1" applyFont="1" applyFill="1" applyBorder="1" applyAlignment="1">
      <alignment horizontal="left" vertical="center" wrapText="1" indent="1"/>
    </xf>
    <xf numFmtId="20" fontId="64" fillId="23" borderId="0" xfId="1" applyNumberFormat="1" applyFont="1" applyFill="1" applyBorder="1" applyAlignment="1">
      <alignment horizontal="left" vertical="center" wrapText="1" indent="1"/>
    </xf>
    <xf numFmtId="20" fontId="64" fillId="23" borderId="22" xfId="1" applyNumberFormat="1" applyFont="1" applyFill="1" applyBorder="1" applyAlignment="1">
      <alignment horizontal="left" vertical="center" wrapText="1" indent="1"/>
    </xf>
    <xf numFmtId="0" fontId="50" fillId="29" borderId="40" xfId="1" applyFont="1" applyFill="1" applyBorder="1" applyAlignment="1">
      <alignment horizontal="right" vertical="center" wrapText="1"/>
    </xf>
    <xf numFmtId="0" fontId="50" fillId="29" borderId="0" xfId="1" applyFont="1" applyFill="1" applyBorder="1" applyAlignment="1">
      <alignment horizontal="right" vertical="center" wrapText="1"/>
    </xf>
    <xf numFmtId="0" fontId="79" fillId="3" borderId="0" xfId="1" applyNumberFormat="1" applyFont="1" applyFill="1" applyBorder="1" applyAlignment="1" applyProtection="1">
      <alignment vertical="center"/>
      <protection locked="0"/>
    </xf>
    <xf numFmtId="0" fontId="79" fillId="3" borderId="41" xfId="1" applyNumberFormat="1" applyFont="1" applyFill="1" applyBorder="1" applyAlignment="1" applyProtection="1">
      <alignment vertical="center"/>
      <protection locked="0"/>
    </xf>
    <xf numFmtId="0" fontId="50" fillId="29" borderId="42" xfId="1" applyFont="1" applyFill="1" applyBorder="1" applyAlignment="1">
      <alignment horizontal="right" vertical="center"/>
    </xf>
    <xf numFmtId="0" fontId="50" fillId="29" borderId="43" xfId="1" applyFont="1" applyFill="1" applyBorder="1" applyAlignment="1">
      <alignment horizontal="right" vertical="center"/>
    </xf>
    <xf numFmtId="0" fontId="80" fillId="0" borderId="43" xfId="2" applyFont="1" applyBorder="1" applyAlignment="1" applyProtection="1">
      <alignment vertical="center"/>
      <protection locked="0"/>
    </xf>
    <xf numFmtId="0" fontId="81" fillId="0" borderId="43" xfId="0" applyFont="1" applyBorder="1" applyAlignment="1" applyProtection="1">
      <alignment vertical="center"/>
      <protection locked="0"/>
    </xf>
    <xf numFmtId="49" fontId="79" fillId="2" borderId="43" xfId="1" applyNumberFormat="1" applyFont="1" applyFill="1" applyBorder="1" applyAlignment="1" applyProtection="1">
      <alignment vertical="center"/>
      <protection locked="0"/>
    </xf>
    <xf numFmtId="49" fontId="79" fillId="2" borderId="44" xfId="1" applyNumberFormat="1" applyFont="1" applyFill="1" applyBorder="1" applyAlignment="1" applyProtection="1">
      <alignment vertical="center"/>
      <protection locked="0"/>
    </xf>
    <xf numFmtId="0" fontId="84" fillId="33" borderId="18" xfId="1" applyFont="1" applyFill="1" applyBorder="1" applyAlignment="1">
      <alignment horizontal="center" vertical="center"/>
    </xf>
    <xf numFmtId="0" fontId="84" fillId="33" borderId="19" xfId="1" applyFont="1" applyFill="1" applyBorder="1" applyAlignment="1">
      <alignment horizontal="center" vertical="center"/>
    </xf>
    <xf numFmtId="0" fontId="84" fillId="33" borderId="20" xfId="1" applyFont="1" applyFill="1" applyBorder="1" applyAlignment="1">
      <alignment horizontal="center" vertical="center"/>
    </xf>
    <xf numFmtId="0" fontId="85" fillId="33" borderId="26" xfId="1" applyFont="1" applyFill="1" applyBorder="1" applyAlignment="1">
      <alignment horizontal="center" vertical="top" wrapText="1"/>
    </xf>
    <xf numFmtId="0" fontId="85" fillId="33" borderId="27" xfId="1" applyFont="1" applyFill="1" applyBorder="1" applyAlignment="1">
      <alignment horizontal="center" vertical="top" wrapText="1"/>
    </xf>
    <xf numFmtId="0" fontId="85" fillId="33" borderId="28" xfId="1" applyFont="1" applyFill="1" applyBorder="1" applyAlignment="1">
      <alignment horizontal="center" vertical="top" wrapText="1"/>
    </xf>
    <xf numFmtId="0" fontId="64" fillId="2" borderId="0" xfId="3" applyFont="1" applyFill="1" applyBorder="1" applyAlignment="1">
      <alignment horizontal="center" vertical="center"/>
    </xf>
    <xf numFmtId="0" fontId="50" fillId="29" borderId="37" xfId="1" applyFont="1" applyFill="1" applyBorder="1" applyAlignment="1">
      <alignment horizontal="right" vertical="center"/>
    </xf>
    <xf numFmtId="0" fontId="50" fillId="29" borderId="38" xfId="1" applyFont="1" applyFill="1" applyBorder="1" applyAlignment="1">
      <alignment horizontal="right" vertical="center"/>
    </xf>
    <xf numFmtId="0" fontId="79" fillId="3" borderId="38" xfId="1" applyNumberFormat="1" applyFont="1" applyFill="1" applyBorder="1" applyAlignment="1" applyProtection="1">
      <alignment vertical="center"/>
      <protection locked="0"/>
    </xf>
    <xf numFmtId="0" fontId="79" fillId="3" borderId="39" xfId="1" applyNumberFormat="1" applyFont="1" applyFill="1" applyBorder="1" applyAlignment="1" applyProtection="1">
      <alignment vertical="center"/>
      <protection locked="0"/>
    </xf>
    <xf numFmtId="0" fontId="67" fillId="7" borderId="56" xfId="1" applyNumberFormat="1" applyFont="1" applyFill="1" applyBorder="1" applyAlignment="1" applyProtection="1">
      <alignment horizontal="center" vertical="center" wrapText="1"/>
      <protection locked="0"/>
    </xf>
    <xf numFmtId="0" fontId="67" fillId="7" borderId="25" xfId="1" applyNumberFormat="1" applyFont="1" applyFill="1" applyBorder="1" applyAlignment="1" applyProtection="1">
      <alignment horizontal="center" vertical="center" wrapText="1"/>
      <protection locked="0"/>
    </xf>
    <xf numFmtId="9" fontId="26" fillId="31" borderId="24" xfId="0" applyNumberFormat="1" applyFont="1" applyFill="1" applyBorder="1" applyAlignment="1" applyProtection="1">
      <alignment horizontal="center" vertical="center" wrapText="1"/>
    </xf>
    <xf numFmtId="9" fontId="26" fillId="31" borderId="25" xfId="0" applyNumberFormat="1" applyFont="1" applyFill="1" applyBorder="1" applyAlignment="1" applyProtection="1">
      <alignment horizontal="center" vertical="center" wrapText="1"/>
    </xf>
    <xf numFmtId="9" fontId="84" fillId="23" borderId="18" xfId="0" applyNumberFormat="1" applyFont="1" applyFill="1" applyBorder="1" applyAlignment="1">
      <alignment horizontal="center" vertical="center"/>
    </xf>
    <xf numFmtId="9" fontId="84" fillId="23" borderId="19" xfId="0" applyNumberFormat="1" applyFont="1" applyFill="1" applyBorder="1" applyAlignment="1">
      <alignment horizontal="center" vertical="center"/>
    </xf>
    <xf numFmtId="9" fontId="84" fillId="23" borderId="20" xfId="0" applyNumberFormat="1" applyFont="1" applyFill="1" applyBorder="1" applyAlignment="1">
      <alignment horizontal="center" vertical="center"/>
    </xf>
    <xf numFmtId="0" fontId="86" fillId="23" borderId="21" xfId="0" applyFont="1" applyFill="1" applyBorder="1" applyAlignment="1">
      <alignment horizontal="right" vertical="center"/>
    </xf>
    <xf numFmtId="0" fontId="86" fillId="23" borderId="0" xfId="0" applyFont="1" applyFill="1" applyBorder="1" applyAlignment="1">
      <alignment horizontal="right" vertical="center"/>
    </xf>
    <xf numFmtId="9" fontId="86" fillId="23" borderId="0" xfId="0" quotePrefix="1" applyNumberFormat="1" applyFont="1" applyFill="1" applyBorder="1" applyAlignment="1">
      <alignment horizontal="left" vertical="center" wrapText="1"/>
    </xf>
    <xf numFmtId="0" fontId="86" fillId="23" borderId="0" xfId="0" applyNumberFormat="1" applyFont="1" applyFill="1" applyBorder="1" applyAlignment="1">
      <alignment horizontal="left" vertical="center"/>
    </xf>
    <xf numFmtId="0" fontId="86" fillId="23" borderId="22" xfId="0" applyNumberFormat="1" applyFont="1" applyFill="1" applyBorder="1" applyAlignment="1">
      <alignment horizontal="left" vertical="center"/>
    </xf>
    <xf numFmtId="9" fontId="63" fillId="23" borderId="21" xfId="0" applyNumberFormat="1" applyFont="1" applyFill="1" applyBorder="1" applyAlignment="1" applyProtection="1">
      <alignment horizontal="right" vertical="center" wrapText="1"/>
    </xf>
    <xf numFmtId="9" fontId="63" fillId="23" borderId="0" xfId="0" applyNumberFormat="1" applyFont="1" applyFill="1" applyBorder="1" applyAlignment="1" applyProtection="1">
      <alignment horizontal="right" vertical="center" wrapText="1"/>
    </xf>
    <xf numFmtId="165" fontId="28" fillId="23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29" fillId="23" borderId="22" xfId="0" applyNumberFormat="1" applyFont="1" applyFill="1" applyBorder="1" applyAlignment="1" applyProtection="1">
      <alignment horizontal="center" vertical="top" wrapText="1"/>
      <protection locked="0"/>
    </xf>
    <xf numFmtId="0" fontId="29" fillId="23" borderId="28" xfId="0" applyNumberFormat="1" applyFont="1" applyFill="1" applyBorder="1" applyAlignment="1" applyProtection="1">
      <alignment horizontal="center" vertical="top" wrapText="1"/>
      <protection locked="0"/>
    </xf>
    <xf numFmtId="0" fontId="46" fillId="23" borderId="21" xfId="0" applyFont="1" applyFill="1" applyBorder="1" applyAlignment="1" applyProtection="1">
      <alignment horizontal="right" vertical="center"/>
    </xf>
    <xf numFmtId="0" fontId="46" fillId="23" borderId="0" xfId="0" applyFont="1" applyFill="1" applyBorder="1" applyAlignment="1" applyProtection="1">
      <alignment horizontal="right" vertical="center"/>
    </xf>
    <xf numFmtId="0" fontId="46" fillId="23" borderId="26" xfId="0" applyFont="1" applyFill="1" applyBorder="1" applyAlignment="1" applyProtection="1">
      <alignment horizontal="right" vertical="center"/>
    </xf>
    <xf numFmtId="0" fontId="46" fillId="23" borderId="27" xfId="0" applyFont="1" applyFill="1" applyBorder="1" applyAlignment="1" applyProtection="1">
      <alignment horizontal="right" vertical="center"/>
    </xf>
    <xf numFmtId="0" fontId="50" fillId="28" borderId="23" xfId="1" applyFont="1" applyFill="1" applyBorder="1" applyAlignment="1">
      <alignment horizontal="center" vertical="center" wrapText="1"/>
    </xf>
    <xf numFmtId="0" fontId="50" fillId="28" borderId="24" xfId="1" applyFont="1" applyFill="1" applyBorder="1" applyAlignment="1">
      <alignment horizontal="center" vertical="center" wrapText="1"/>
    </xf>
    <xf numFmtId="0" fontId="46" fillId="23" borderId="21" xfId="0" applyFont="1" applyFill="1" applyBorder="1" applyAlignment="1" applyProtection="1">
      <alignment horizontal="right" vertical="top"/>
    </xf>
    <xf numFmtId="0" fontId="46" fillId="23" borderId="0" xfId="0" applyFont="1" applyFill="1" applyBorder="1" applyAlignment="1" applyProtection="1">
      <alignment horizontal="right" vertical="top"/>
    </xf>
    <xf numFmtId="49" fontId="29" fillId="23" borderId="0" xfId="0" applyNumberFormat="1" applyFont="1" applyFill="1" applyBorder="1" applyAlignment="1" applyProtection="1">
      <alignment horizontal="left" vertical="center" wrapText="1"/>
      <protection locked="0"/>
    </xf>
    <xf numFmtId="49" fontId="89" fillId="33" borderId="0" xfId="2" applyNumberFormat="1" applyFont="1" applyFill="1" applyBorder="1" applyAlignment="1" applyProtection="1">
      <alignment vertical="center"/>
      <protection locked="0"/>
    </xf>
    <xf numFmtId="49" fontId="90" fillId="33" borderId="0" xfId="0" applyNumberFormat="1" applyFont="1" applyFill="1" applyBorder="1" applyAlignment="1" applyProtection="1">
      <alignment vertical="center"/>
      <protection locked="0"/>
    </xf>
    <xf numFmtId="0" fontId="88" fillId="28" borderId="24" xfId="1" applyFont="1" applyFill="1" applyBorder="1" applyAlignment="1">
      <alignment horizontal="center" vertical="center" wrapText="1"/>
    </xf>
    <xf numFmtId="49" fontId="29" fillId="23" borderId="27" xfId="0" applyNumberFormat="1" applyFont="1" applyFill="1" applyBorder="1" applyAlignment="1" applyProtection="1">
      <alignment horizontal="left" vertical="center" wrapText="1"/>
      <protection locked="0"/>
    </xf>
    <xf numFmtId="9" fontId="66" fillId="27" borderId="24" xfId="0" applyNumberFormat="1" applyFont="1" applyFill="1" applyBorder="1" applyAlignment="1" applyProtection="1">
      <alignment horizontal="center" vertical="center" wrapText="1"/>
    </xf>
    <xf numFmtId="0" fontId="14" fillId="11" borderId="18" xfId="0" applyNumberFormat="1" applyFont="1" applyFill="1" applyBorder="1" applyAlignment="1" applyProtection="1">
      <alignment horizontal="center" vertical="center" wrapText="1"/>
    </xf>
    <xf numFmtId="0" fontId="14" fillId="11" borderId="19" xfId="0" applyNumberFormat="1" applyFont="1" applyFill="1" applyBorder="1" applyAlignment="1" applyProtection="1">
      <alignment horizontal="center" vertical="center" wrapText="1"/>
    </xf>
    <xf numFmtId="0" fontId="14" fillId="11" borderId="20" xfId="0" applyNumberFormat="1" applyFont="1" applyFill="1" applyBorder="1" applyAlignment="1" applyProtection="1">
      <alignment horizontal="center" vertical="center" wrapText="1"/>
    </xf>
    <xf numFmtId="0" fontId="75" fillId="16" borderId="21" xfId="0" applyFont="1" applyFill="1" applyBorder="1" applyAlignment="1">
      <alignment horizontal="center" vertical="center" wrapText="1"/>
    </xf>
    <xf numFmtId="0" fontId="75" fillId="16" borderId="0" xfId="0" applyFont="1" applyFill="1" applyBorder="1" applyAlignment="1">
      <alignment horizontal="center" vertical="center" wrapText="1"/>
    </xf>
    <xf numFmtId="0" fontId="75" fillId="16" borderId="22" xfId="0" applyFont="1" applyFill="1" applyBorder="1" applyAlignment="1">
      <alignment horizontal="center" vertical="center" wrapText="1"/>
    </xf>
    <xf numFmtId="0" fontId="16" fillId="16" borderId="26" xfId="0" applyFont="1" applyFill="1" applyBorder="1" applyAlignment="1">
      <alignment horizontal="center"/>
    </xf>
    <xf numFmtId="0" fontId="16" fillId="16" borderId="27" xfId="0" applyFont="1" applyFill="1" applyBorder="1" applyAlignment="1">
      <alignment horizontal="center"/>
    </xf>
    <xf numFmtId="0" fontId="16" fillId="16" borderId="28" xfId="0" applyFont="1" applyFill="1" applyBorder="1" applyAlignment="1">
      <alignment horizontal="center"/>
    </xf>
    <xf numFmtId="0" fontId="16" fillId="16" borderId="21" xfId="0" applyFont="1" applyFill="1" applyBorder="1" applyAlignment="1">
      <alignment horizontal="center" vertical="top"/>
    </xf>
    <xf numFmtId="0" fontId="16" fillId="16" borderId="0" xfId="0" applyFont="1" applyFill="1" applyBorder="1" applyAlignment="1">
      <alignment horizontal="center" vertical="top"/>
    </xf>
    <xf numFmtId="0" fontId="16" fillId="16" borderId="22" xfId="0" applyFont="1" applyFill="1" applyBorder="1" applyAlignment="1">
      <alignment horizontal="center" vertical="top"/>
    </xf>
    <xf numFmtId="0" fontId="10" fillId="16" borderId="21" xfId="1" applyFont="1" applyFill="1" applyBorder="1" applyAlignment="1">
      <alignment horizontal="right" vertical="center" wrapText="1"/>
    </xf>
    <xf numFmtId="0" fontId="10" fillId="16" borderId="0" xfId="1" applyFont="1" applyFill="1" applyBorder="1" applyAlignment="1">
      <alignment horizontal="right" vertical="center" wrapText="1"/>
    </xf>
    <xf numFmtId="0" fontId="10" fillId="16" borderId="0" xfId="1" applyNumberFormat="1" applyFont="1" applyFill="1" applyBorder="1" applyAlignment="1">
      <alignment vertical="center" wrapText="1"/>
    </xf>
    <xf numFmtId="0" fontId="10" fillId="16" borderId="22" xfId="1" applyNumberFormat="1" applyFont="1" applyFill="1" applyBorder="1" applyAlignment="1">
      <alignment vertical="center" wrapText="1"/>
    </xf>
    <xf numFmtId="49" fontId="11" fillId="16" borderId="21" xfId="0" applyNumberFormat="1" applyFont="1" applyFill="1" applyBorder="1" applyAlignment="1">
      <alignment horizontal="center" vertical="top" wrapText="1"/>
    </xf>
    <xf numFmtId="0" fontId="11" fillId="16" borderId="22" xfId="0" applyFont="1" applyFill="1" applyBorder="1" applyAlignment="1">
      <alignment horizontal="center" vertical="top" wrapText="1"/>
    </xf>
    <xf numFmtId="0" fontId="11" fillId="16" borderId="26" xfId="0" applyFont="1" applyFill="1" applyBorder="1" applyAlignment="1">
      <alignment horizontal="center" vertical="top" wrapText="1"/>
    </xf>
    <xf numFmtId="0" fontId="11" fillId="16" borderId="28" xfId="0" applyFont="1" applyFill="1" applyBorder="1" applyAlignment="1">
      <alignment horizontal="center" vertical="top" wrapText="1"/>
    </xf>
    <xf numFmtId="0" fontId="10" fillId="16" borderId="26" xfId="1" applyFont="1" applyFill="1" applyBorder="1" applyAlignment="1">
      <alignment horizontal="right" vertical="center" wrapText="1"/>
    </xf>
    <xf numFmtId="0" fontId="10" fillId="16" borderId="27" xfId="1" applyFont="1" applyFill="1" applyBorder="1" applyAlignment="1">
      <alignment horizontal="right" vertical="center" wrapText="1"/>
    </xf>
    <xf numFmtId="9" fontId="13" fillId="5" borderId="23" xfId="0" applyNumberFormat="1" applyFont="1" applyFill="1" applyBorder="1" applyAlignment="1">
      <alignment horizontal="center" vertical="center"/>
    </xf>
    <xf numFmtId="9" fontId="13" fillId="5" borderId="24" xfId="0" applyNumberFormat="1" applyFont="1" applyFill="1" applyBorder="1" applyAlignment="1">
      <alignment horizontal="center" vertical="center"/>
    </xf>
    <xf numFmtId="9" fontId="13" fillId="5" borderId="25" xfId="0" applyNumberFormat="1" applyFont="1" applyFill="1" applyBorder="1" applyAlignment="1">
      <alignment horizontal="center" vertical="center"/>
    </xf>
    <xf numFmtId="9" fontId="84" fillId="32" borderId="23" xfId="0" applyNumberFormat="1" applyFont="1" applyFill="1" applyBorder="1" applyAlignment="1">
      <alignment horizontal="center" vertical="center"/>
    </xf>
    <xf numFmtId="9" fontId="84" fillId="32" borderId="24" xfId="0" applyNumberFormat="1" applyFont="1" applyFill="1" applyBorder="1" applyAlignment="1">
      <alignment horizontal="center" vertical="center"/>
    </xf>
    <xf numFmtId="9" fontId="84" fillId="32" borderId="25" xfId="0" applyNumberFormat="1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49" fontId="10" fillId="16" borderId="21" xfId="1" applyNumberFormat="1" applyFont="1" applyFill="1" applyBorder="1" applyAlignment="1">
      <alignment horizontal="center" vertical="center" wrapText="1"/>
    </xf>
    <xf numFmtId="9" fontId="10" fillId="16" borderId="22" xfId="1" applyNumberFormat="1" applyFont="1" applyFill="1" applyBorder="1" applyAlignment="1">
      <alignment horizontal="center" vertical="center" wrapText="1"/>
    </xf>
    <xf numFmtId="0" fontId="19" fillId="16" borderId="21" xfId="0" applyFont="1" applyFill="1" applyBorder="1" applyAlignment="1">
      <alignment horizontal="center" vertical="center"/>
    </xf>
    <xf numFmtId="0" fontId="19" fillId="16" borderId="0" xfId="0" applyFont="1" applyFill="1" applyBorder="1" applyAlignment="1">
      <alignment horizontal="center" vertical="center"/>
    </xf>
    <xf numFmtId="0" fontId="19" fillId="16" borderId="22" xfId="0" applyFont="1" applyFill="1" applyBorder="1" applyAlignment="1">
      <alignment horizontal="center" vertical="center"/>
    </xf>
    <xf numFmtId="0" fontId="18" fillId="16" borderId="26" xfId="0" applyFont="1" applyFill="1" applyBorder="1" applyAlignment="1">
      <alignment horizontal="center"/>
    </xf>
    <xf numFmtId="0" fontId="18" fillId="16" borderId="27" xfId="0" applyFont="1" applyFill="1" applyBorder="1" applyAlignment="1">
      <alignment horizontal="center"/>
    </xf>
    <xf numFmtId="0" fontId="24" fillId="5" borderId="23" xfId="0" applyFont="1" applyFill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/>
    </xf>
    <xf numFmtId="0" fontId="24" fillId="5" borderId="25" xfId="0" applyFont="1" applyFill="1" applyBorder="1" applyAlignment="1">
      <alignment horizontal="center" vertical="center"/>
    </xf>
    <xf numFmtId="0" fontId="4" fillId="13" borderId="46" xfId="0" applyFont="1" applyFill="1" applyBorder="1" applyAlignment="1">
      <alignment vertical="center"/>
    </xf>
    <xf numFmtId="0" fontId="4" fillId="13" borderId="47" xfId="0" applyFont="1" applyFill="1" applyBorder="1" applyAlignment="1">
      <alignment vertical="center"/>
    </xf>
    <xf numFmtId="9" fontId="13" fillId="5" borderId="26" xfId="0" applyNumberFormat="1" applyFont="1" applyFill="1" applyBorder="1" applyAlignment="1">
      <alignment horizontal="center" vertical="center"/>
    </xf>
    <xf numFmtId="9" fontId="13" fillId="5" borderId="27" xfId="0" applyNumberFormat="1" applyFont="1" applyFill="1" applyBorder="1" applyAlignment="1">
      <alignment horizontal="center" vertical="center"/>
    </xf>
    <xf numFmtId="9" fontId="13" fillId="5" borderId="28" xfId="0" applyNumberFormat="1" applyFont="1" applyFill="1" applyBorder="1" applyAlignment="1">
      <alignment horizontal="center" vertical="center"/>
    </xf>
    <xf numFmtId="0" fontId="17" fillId="16" borderId="18" xfId="0" applyFont="1" applyFill="1" applyBorder="1" applyAlignment="1">
      <alignment horizontal="center" vertical="center"/>
    </xf>
    <xf numFmtId="0" fontId="17" fillId="16" borderId="19" xfId="0" applyFont="1" applyFill="1" applyBorder="1" applyAlignment="1">
      <alignment horizontal="center" vertical="center"/>
    </xf>
    <xf numFmtId="0" fontId="19" fillId="16" borderId="18" xfId="0" applyFont="1" applyFill="1" applyBorder="1" applyAlignment="1">
      <alignment horizontal="center" vertical="center"/>
    </xf>
    <xf numFmtId="0" fontId="19" fillId="16" borderId="19" xfId="0" applyFont="1" applyFill="1" applyBorder="1" applyAlignment="1">
      <alignment horizontal="center" vertical="center"/>
    </xf>
    <xf numFmtId="0" fontId="19" fillId="16" borderId="20" xfId="0" applyFont="1" applyFill="1" applyBorder="1" applyAlignment="1">
      <alignment horizontal="center" vertical="center"/>
    </xf>
    <xf numFmtId="0" fontId="6" fillId="7" borderId="26" xfId="0" applyFont="1" applyFill="1" applyBorder="1" applyAlignment="1" applyProtection="1">
      <alignment horizontal="left" vertical="top" wrapText="1" indent="1"/>
      <protection locked="0"/>
    </xf>
    <xf numFmtId="0" fontId="6" fillId="7" borderId="27" xfId="0" applyFont="1" applyFill="1" applyBorder="1" applyAlignment="1" applyProtection="1">
      <alignment horizontal="left" vertical="top" wrapText="1" indent="1"/>
      <protection locked="0"/>
    </xf>
    <xf numFmtId="0" fontId="6" fillId="7" borderId="28" xfId="0" applyFont="1" applyFill="1" applyBorder="1" applyAlignment="1" applyProtection="1">
      <alignment horizontal="left" vertical="top" wrapText="1" indent="1"/>
      <protection locked="0"/>
    </xf>
    <xf numFmtId="9" fontId="25" fillId="2" borderId="19" xfId="0" applyNumberFormat="1" applyFont="1" applyFill="1" applyBorder="1" applyAlignment="1">
      <alignment horizontal="center" vertical="center"/>
    </xf>
    <xf numFmtId="0" fontId="16" fillId="16" borderId="21" xfId="0" applyFont="1" applyFill="1" applyBorder="1" applyAlignment="1">
      <alignment horizontal="center" vertical="top" wrapText="1"/>
    </xf>
    <xf numFmtId="0" fontId="16" fillId="16" borderId="0" xfId="0" applyFont="1" applyFill="1" applyBorder="1" applyAlignment="1">
      <alignment horizontal="center" vertical="top" wrapText="1"/>
    </xf>
    <xf numFmtId="0" fontId="16" fillId="16" borderId="22" xfId="0" applyFont="1" applyFill="1" applyBorder="1" applyAlignment="1">
      <alignment horizontal="center" vertical="top" wrapText="1"/>
    </xf>
    <xf numFmtId="14" fontId="6" fillId="3" borderId="0" xfId="0" applyNumberFormat="1" applyFont="1" applyFill="1" applyBorder="1" applyAlignment="1" applyProtection="1">
      <alignment horizontal="center" vertical="top" wrapText="1"/>
      <protection locked="0"/>
    </xf>
    <xf numFmtId="14" fontId="6" fillId="3" borderId="32" xfId="0" applyNumberFormat="1" applyFont="1" applyFill="1" applyBorder="1" applyAlignment="1" applyProtection="1">
      <alignment horizontal="center" vertical="top" wrapText="1"/>
      <protection locked="0"/>
    </xf>
    <xf numFmtId="49" fontId="6" fillId="3" borderId="0" xfId="0" applyNumberFormat="1" applyFont="1" applyFill="1" applyBorder="1" applyAlignment="1" applyProtection="1">
      <alignment horizontal="left" vertical="top" wrapText="1" indent="2"/>
      <protection locked="0"/>
    </xf>
    <xf numFmtId="49" fontId="6" fillId="3" borderId="32" xfId="0" applyNumberFormat="1" applyFont="1" applyFill="1" applyBorder="1" applyAlignment="1" applyProtection="1">
      <alignment horizontal="left" vertical="top" wrapText="1" indent="2"/>
      <protection locked="0"/>
    </xf>
    <xf numFmtId="49" fontId="6" fillId="3" borderId="4" xfId="0" applyNumberFormat="1" applyFont="1" applyFill="1" applyBorder="1" applyAlignment="1" applyProtection="1">
      <alignment horizontal="left" vertical="top" indent="2"/>
      <protection locked="0"/>
    </xf>
    <xf numFmtId="49" fontId="6" fillId="3" borderId="0" xfId="0" applyNumberFormat="1" applyFont="1" applyFill="1" applyBorder="1" applyAlignment="1" applyProtection="1">
      <alignment horizontal="left" vertical="top" indent="2"/>
      <protection locked="0"/>
    </xf>
    <xf numFmtId="0" fontId="6" fillId="3" borderId="0" xfId="0" applyNumberFormat="1" applyFont="1" applyFill="1" applyBorder="1" applyAlignment="1" applyProtection="1">
      <alignment horizontal="left" vertical="top" wrapText="1" indent="2"/>
      <protection locked="0"/>
    </xf>
    <xf numFmtId="0" fontId="6" fillId="3" borderId="32" xfId="0" applyNumberFormat="1" applyFont="1" applyFill="1" applyBorder="1" applyAlignment="1" applyProtection="1">
      <alignment horizontal="left" vertical="top" wrapText="1" indent="2"/>
      <protection locked="0"/>
    </xf>
    <xf numFmtId="9" fontId="6" fillId="3" borderId="4" xfId="0" applyNumberFormat="1" applyFont="1" applyFill="1" applyBorder="1" applyAlignment="1" applyProtection="1">
      <alignment horizontal="left" vertical="top" indent="2"/>
      <protection locked="0"/>
    </xf>
    <xf numFmtId="9" fontId="6" fillId="3" borderId="0" xfId="0" applyNumberFormat="1" applyFont="1" applyFill="1" applyBorder="1" applyAlignment="1" applyProtection="1">
      <alignment horizontal="left" vertical="top" indent="2"/>
      <protection locked="0"/>
    </xf>
    <xf numFmtId="9" fontId="6" fillId="3" borderId="0" xfId="0" applyNumberFormat="1" applyFont="1" applyFill="1" applyBorder="1" applyAlignment="1" applyProtection="1">
      <alignment horizontal="left" vertical="top" wrapText="1" indent="2"/>
      <protection locked="0"/>
    </xf>
    <xf numFmtId="9" fontId="6" fillId="3" borderId="32" xfId="0" applyNumberFormat="1" applyFont="1" applyFill="1" applyBorder="1" applyAlignment="1" applyProtection="1">
      <alignment horizontal="left" vertical="top" wrapText="1" indent="2"/>
      <protection locked="0"/>
    </xf>
    <xf numFmtId="49" fontId="5" fillId="3" borderId="4" xfId="0" applyNumberFormat="1" applyFont="1" applyFill="1" applyBorder="1" applyAlignment="1" applyProtection="1">
      <alignment horizontal="left" vertical="top" indent="2"/>
    </xf>
    <xf numFmtId="49" fontId="5" fillId="3" borderId="0" xfId="0" applyNumberFormat="1" applyFont="1" applyFill="1" applyBorder="1" applyAlignment="1" applyProtection="1">
      <alignment horizontal="left" vertical="top" indent="2"/>
    </xf>
    <xf numFmtId="0" fontId="9" fillId="2" borderId="0" xfId="0" applyFont="1" applyFill="1" applyBorder="1" applyAlignment="1" applyProtection="1">
      <alignment horizontal="center" vertical="center"/>
    </xf>
    <xf numFmtId="0" fontId="40" fillId="20" borderId="1" xfId="0" applyFont="1" applyFill="1" applyBorder="1" applyAlignment="1" applyProtection="1">
      <alignment horizontal="center" vertical="center" wrapText="1"/>
    </xf>
    <xf numFmtId="9" fontId="6" fillId="3" borderId="0" xfId="0" applyNumberFormat="1" applyFont="1" applyFill="1" applyBorder="1" applyAlignment="1" applyProtection="1">
      <alignment horizontal="left" vertical="center" wrapText="1" indent="2"/>
      <protection locked="0"/>
    </xf>
    <xf numFmtId="9" fontId="6" fillId="3" borderId="32" xfId="0" applyNumberFormat="1" applyFont="1" applyFill="1" applyBorder="1" applyAlignment="1" applyProtection="1">
      <alignment horizontal="left" vertical="center" wrapText="1" indent="2"/>
      <protection locked="0"/>
    </xf>
    <xf numFmtId="0" fontId="36" fillId="2" borderId="5" xfId="0" applyFont="1" applyFill="1" applyBorder="1" applyAlignment="1" applyProtection="1">
      <alignment horizontal="center" vertical="center"/>
    </xf>
    <xf numFmtId="0" fontId="41" fillId="20" borderId="4" xfId="0" applyFont="1" applyFill="1" applyBorder="1" applyAlignment="1" applyProtection="1">
      <alignment horizontal="center" vertical="center" wrapText="1"/>
    </xf>
    <xf numFmtId="0" fontId="41" fillId="20" borderId="0" xfId="0" applyFont="1" applyFill="1" applyBorder="1" applyAlignment="1" applyProtection="1">
      <alignment horizontal="center" vertical="center" wrapText="1"/>
    </xf>
    <xf numFmtId="0" fontId="41" fillId="20" borderId="32" xfId="0" applyFont="1" applyFill="1" applyBorder="1" applyAlignment="1" applyProtection="1">
      <alignment horizontal="center" vertical="center" wrapText="1"/>
    </xf>
    <xf numFmtId="9" fontId="8" fillId="3" borderId="4" xfId="0" applyNumberFormat="1" applyFont="1" applyFill="1" applyBorder="1" applyAlignment="1" applyProtection="1">
      <alignment horizontal="center" vertical="center" wrapText="1"/>
    </xf>
    <xf numFmtId="9" fontId="8" fillId="3" borderId="0" xfId="0" applyNumberFormat="1" applyFont="1" applyFill="1" applyBorder="1" applyAlignment="1" applyProtection="1">
      <alignment horizontal="center" vertical="center" wrapText="1"/>
    </xf>
    <xf numFmtId="9" fontId="8" fillId="3" borderId="32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left" wrapText="1" indent="1"/>
    </xf>
    <xf numFmtId="0" fontId="5" fillId="3" borderId="0" xfId="0" applyFont="1" applyFill="1" applyBorder="1" applyAlignment="1" applyProtection="1">
      <alignment horizontal="left" wrapText="1" indent="1"/>
    </xf>
    <xf numFmtId="0" fontId="5" fillId="3" borderId="32" xfId="0" applyFont="1" applyFill="1" applyBorder="1" applyAlignment="1" applyProtection="1">
      <alignment horizontal="left" wrapText="1" indent="1"/>
    </xf>
    <xf numFmtId="9" fontId="63" fillId="34" borderId="8" xfId="0" applyNumberFormat="1" applyFont="1" applyFill="1" applyBorder="1" applyAlignment="1" applyProtection="1">
      <alignment horizontal="left" vertical="center"/>
    </xf>
    <xf numFmtId="9" fontId="63" fillId="34" borderId="8" xfId="0" applyNumberFormat="1" applyFont="1" applyFill="1" applyBorder="1" applyAlignment="1" applyProtection="1">
      <alignment horizontal="left" vertical="center" wrapText="1"/>
    </xf>
    <xf numFmtId="0" fontId="9" fillId="2" borderId="51" xfId="0" applyFont="1" applyFill="1" applyBorder="1" applyAlignment="1" applyProtection="1">
      <alignment horizontal="center" vertical="center"/>
    </xf>
    <xf numFmtId="0" fontId="9" fillId="2" borderId="52" xfId="0" applyFont="1" applyFill="1" applyBorder="1" applyAlignment="1" applyProtection="1">
      <alignment horizontal="center" vertical="center"/>
    </xf>
    <xf numFmtId="0" fontId="40" fillId="20" borderId="59" xfId="0" applyFont="1" applyFill="1" applyBorder="1" applyAlignment="1" applyProtection="1">
      <alignment horizontal="center" vertical="center" wrapText="1"/>
    </xf>
    <xf numFmtId="0" fontId="40" fillId="20" borderId="60" xfId="0" applyFont="1" applyFill="1" applyBorder="1" applyAlignment="1" applyProtection="1">
      <alignment horizontal="center" vertical="center" wrapText="1"/>
    </xf>
    <xf numFmtId="9" fontId="6" fillId="3" borderId="51" xfId="0" applyNumberFormat="1" applyFont="1" applyFill="1" applyBorder="1" applyAlignment="1" applyProtection="1">
      <alignment horizontal="left" vertical="center" wrapText="1" indent="2"/>
      <protection locked="0"/>
    </xf>
    <xf numFmtId="9" fontId="6" fillId="3" borderId="51" xfId="0" applyNumberFormat="1" applyFont="1" applyFill="1" applyBorder="1" applyAlignment="1" applyProtection="1">
      <alignment horizontal="left" vertical="top" wrapText="1" indent="2"/>
      <protection locked="0"/>
    </xf>
    <xf numFmtId="49" fontId="6" fillId="3" borderId="51" xfId="0" applyNumberFormat="1" applyFont="1" applyFill="1" applyBorder="1" applyAlignment="1" applyProtection="1">
      <alignment horizontal="left" vertical="top" wrapText="1" indent="2"/>
      <protection locked="0"/>
    </xf>
    <xf numFmtId="49" fontId="6" fillId="3" borderId="52" xfId="0" applyNumberFormat="1" applyFont="1" applyFill="1" applyBorder="1" applyAlignment="1" applyProtection="1">
      <alignment horizontal="left" vertical="top" indent="2"/>
      <protection locked="0"/>
    </xf>
    <xf numFmtId="0" fontId="6" fillId="3" borderId="51" xfId="0" applyNumberFormat="1" applyFont="1" applyFill="1" applyBorder="1" applyAlignment="1" applyProtection="1">
      <alignment horizontal="left" vertical="top" wrapText="1" indent="2"/>
      <protection locked="0"/>
    </xf>
    <xf numFmtId="9" fontId="6" fillId="3" borderId="52" xfId="0" applyNumberFormat="1" applyFont="1" applyFill="1" applyBorder="1" applyAlignment="1" applyProtection="1">
      <alignment horizontal="left" vertical="top" indent="2"/>
      <protection locked="0"/>
    </xf>
    <xf numFmtId="49" fontId="5" fillId="2" borderId="52" xfId="0" applyNumberFormat="1" applyFont="1" applyFill="1" applyBorder="1" applyAlignment="1" applyProtection="1">
      <alignment horizontal="left" vertical="top"/>
    </xf>
    <xf numFmtId="14" fontId="6" fillId="3" borderId="51" xfId="0" applyNumberFormat="1" applyFont="1" applyFill="1" applyBorder="1" applyAlignment="1" applyProtection="1">
      <alignment horizontal="center" vertical="top" wrapText="1"/>
      <protection locked="0"/>
    </xf>
    <xf numFmtId="0" fontId="37" fillId="2" borderId="53" xfId="0" applyFont="1" applyFill="1" applyBorder="1" applyProtection="1">
      <protection locked="0"/>
    </xf>
    <xf numFmtId="0" fontId="37" fillId="2" borderId="54" xfId="0" applyFont="1" applyFill="1" applyBorder="1" applyProtection="1">
      <protection locked="0"/>
    </xf>
    <xf numFmtId="0" fontId="37" fillId="2" borderId="61" xfId="0" applyFont="1" applyFill="1" applyBorder="1" applyAlignment="1" applyProtection="1">
      <protection locked="0"/>
    </xf>
    <xf numFmtId="0" fontId="37" fillId="2" borderId="54" xfId="0" applyFont="1" applyFill="1" applyBorder="1" applyAlignment="1" applyProtection="1">
      <protection locked="0"/>
    </xf>
    <xf numFmtId="0" fontId="37" fillId="2" borderId="55" xfId="0" applyFont="1" applyFill="1" applyBorder="1" applyProtection="1">
      <protection locked="0"/>
    </xf>
    <xf numFmtId="0" fontId="5" fillId="3" borderId="4" xfId="0" applyFont="1" applyFill="1" applyBorder="1" applyAlignment="1" applyProtection="1">
      <alignment horizontal="left" vertical="top" wrapText="1" indent="1"/>
    </xf>
    <xf numFmtId="0" fontId="5" fillId="3" borderId="0" xfId="0" applyFont="1" applyFill="1" applyBorder="1" applyAlignment="1" applyProtection="1">
      <alignment horizontal="left" vertical="top" wrapText="1" indent="1"/>
    </xf>
    <xf numFmtId="0" fontId="5" fillId="3" borderId="32" xfId="0" applyFont="1" applyFill="1" applyBorder="1" applyAlignment="1" applyProtection="1">
      <alignment horizontal="left" vertical="top" wrapText="1" indent="1"/>
    </xf>
    <xf numFmtId="0" fontId="1" fillId="2" borderId="62" xfId="0" applyFont="1" applyFill="1" applyBorder="1" applyAlignment="1" applyProtection="1">
      <alignment horizontal="center" vertical="center" wrapText="1"/>
    </xf>
    <xf numFmtId="0" fontId="1" fillId="2" borderId="63" xfId="0" applyFont="1" applyFill="1" applyBorder="1" applyAlignment="1" applyProtection="1">
      <alignment horizontal="center" vertical="center" wrapText="1"/>
    </xf>
    <xf numFmtId="0" fontId="1" fillId="2" borderId="64" xfId="0" applyFont="1" applyFill="1" applyBorder="1" applyAlignment="1" applyProtection="1">
      <alignment horizontal="center" vertical="center" wrapText="1"/>
    </xf>
    <xf numFmtId="9" fontId="36" fillId="2" borderId="65" xfId="0" applyNumberFormat="1" applyFont="1" applyFill="1" applyBorder="1" applyAlignment="1" applyProtection="1">
      <alignment horizontal="center" vertical="center" wrapText="1"/>
    </xf>
    <xf numFmtId="9" fontId="36" fillId="2" borderId="66" xfId="0" applyNumberFormat="1" applyFont="1" applyFill="1" applyBorder="1" applyAlignment="1" applyProtection="1">
      <alignment horizontal="center" vertical="center" wrapText="1"/>
    </xf>
    <xf numFmtId="9" fontId="24" fillId="21" borderId="60" xfId="0" applyNumberFormat="1" applyFont="1" applyFill="1" applyBorder="1" applyAlignment="1" applyProtection="1">
      <alignment horizontal="center" vertical="center"/>
    </xf>
    <xf numFmtId="9" fontId="63" fillId="34" borderId="7" xfId="0" applyNumberFormat="1" applyFont="1" applyFill="1" applyBorder="1" applyAlignment="1" applyProtection="1">
      <alignment horizontal="left" vertical="center" indent="1"/>
    </xf>
    <xf numFmtId="0" fontId="74" fillId="2" borderId="7" xfId="0" applyFont="1" applyFill="1" applyBorder="1" applyAlignment="1" applyProtection="1">
      <alignment horizontal="center" vertical="center" wrapText="1"/>
    </xf>
    <xf numFmtId="0" fontId="74" fillId="2" borderId="8" xfId="0" applyFont="1" applyFill="1" applyBorder="1" applyAlignment="1" applyProtection="1">
      <alignment horizontal="center" vertical="center" wrapText="1"/>
    </xf>
    <xf numFmtId="0" fontId="74" fillId="2" borderId="9" xfId="0" applyFont="1" applyFill="1" applyBorder="1" applyAlignment="1" applyProtection="1">
      <alignment horizontal="center" vertical="center" wrapText="1"/>
    </xf>
    <xf numFmtId="0" fontId="36" fillId="2" borderId="57" xfId="0" applyFont="1" applyFill="1" applyBorder="1" applyAlignment="1" applyProtection="1">
      <alignment horizontal="center" vertical="center"/>
    </xf>
    <xf numFmtId="0" fontId="36" fillId="2" borderId="58" xfId="0" applyFont="1" applyFill="1" applyBorder="1" applyAlignment="1" applyProtection="1">
      <alignment horizontal="center" vertical="center"/>
    </xf>
    <xf numFmtId="0" fontId="5" fillId="2" borderId="59" xfId="0" applyFont="1" applyFill="1" applyBorder="1" applyAlignment="1" applyProtection="1">
      <alignment horizontal="center"/>
    </xf>
    <xf numFmtId="0" fontId="5" fillId="2" borderId="60" xfId="0" applyFont="1" applyFill="1" applyBorder="1" applyAlignment="1" applyProtection="1">
      <alignment horizontal="center"/>
    </xf>
    <xf numFmtId="166" fontId="4" fillId="2" borderId="53" xfId="0" applyNumberFormat="1" applyFont="1" applyFill="1" applyBorder="1" applyAlignment="1" applyProtection="1">
      <alignment horizontal="center" vertical="top"/>
    </xf>
    <xf numFmtId="166" fontId="4" fillId="2" borderId="54" xfId="0" applyNumberFormat="1" applyFont="1" applyFill="1" applyBorder="1" applyAlignment="1" applyProtection="1">
      <alignment horizontal="center" vertical="top"/>
    </xf>
    <xf numFmtId="0" fontId="4" fillId="2" borderId="54" xfId="0" applyNumberFormat="1" applyFont="1" applyFill="1" applyBorder="1" applyAlignment="1" applyProtection="1">
      <alignment horizontal="center" vertical="top"/>
    </xf>
    <xf numFmtId="0" fontId="4" fillId="2" borderId="55" xfId="0" applyNumberFormat="1" applyFont="1" applyFill="1" applyBorder="1" applyAlignment="1" applyProtection="1">
      <alignment horizontal="center" vertical="top"/>
    </xf>
    <xf numFmtId="0" fontId="1" fillId="2" borderId="51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2" xfId="0" applyFont="1" applyFill="1" applyBorder="1" applyAlignment="1" applyProtection="1">
      <alignment horizontal="center" vertical="center"/>
    </xf>
    <xf numFmtId="0" fontId="4" fillId="2" borderId="51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52" xfId="0" applyFont="1" applyFill="1" applyBorder="1" applyAlignment="1" applyProtection="1">
      <alignment horizontal="center" vertical="center"/>
    </xf>
    <xf numFmtId="0" fontId="4" fillId="2" borderId="51" xfId="0" applyFont="1" applyFill="1" applyBorder="1" applyAlignment="1" applyProtection="1">
      <alignment horizontal="left" vertical="center" wrapText="1" indent="1"/>
    </xf>
    <xf numFmtId="0" fontId="4" fillId="2" borderId="0" xfId="0" applyFont="1" applyFill="1" applyBorder="1" applyAlignment="1" applyProtection="1">
      <alignment horizontal="left" vertical="center" wrapText="1" indent="1"/>
    </xf>
    <xf numFmtId="0" fontId="22" fillId="2" borderId="0" xfId="0" applyFont="1" applyFill="1" applyBorder="1" applyAlignment="1" applyProtection="1">
      <alignment horizontal="left" vertical="top" wrapText="1" indent="1"/>
      <protection locked="0"/>
    </xf>
    <xf numFmtId="0" fontId="22" fillId="2" borderId="52" xfId="0" applyFont="1" applyFill="1" applyBorder="1" applyAlignment="1" applyProtection="1">
      <alignment horizontal="left" vertical="top" wrapText="1" indent="1"/>
      <protection locked="0"/>
    </xf>
    <xf numFmtId="0" fontId="4" fillId="2" borderId="57" xfId="0" applyFont="1" applyFill="1" applyBorder="1" applyAlignment="1" applyProtection="1">
      <alignment horizontal="left" vertical="center" wrapText="1" indent="1"/>
    </xf>
    <xf numFmtId="0" fontId="4" fillId="2" borderId="5" xfId="0" applyFont="1" applyFill="1" applyBorder="1" applyAlignment="1" applyProtection="1">
      <alignment horizontal="left" vertical="center" wrapText="1" indent="1"/>
    </xf>
    <xf numFmtId="0" fontId="6" fillId="2" borderId="5" xfId="0" applyFont="1" applyFill="1" applyBorder="1" applyAlignment="1" applyProtection="1">
      <alignment horizontal="left" vertical="center" wrapText="1" indent="1"/>
      <protection locked="0"/>
    </xf>
    <xf numFmtId="0" fontId="6" fillId="2" borderId="58" xfId="0" applyFont="1" applyFill="1" applyBorder="1" applyAlignment="1" applyProtection="1">
      <alignment horizontal="left" vertical="center" wrapText="1" indent="1"/>
      <protection locked="0"/>
    </xf>
    <xf numFmtId="0" fontId="1" fillId="3" borderId="51" xfId="0" applyFont="1" applyFill="1" applyBorder="1" applyAlignment="1" applyProtection="1">
      <alignment horizontal="left" vertical="center" indent="1"/>
    </xf>
    <xf numFmtId="0" fontId="5" fillId="3" borderId="0" xfId="0" applyFont="1" applyFill="1" applyBorder="1" applyAlignment="1" applyProtection="1">
      <alignment horizontal="left" vertical="center" indent="1"/>
    </xf>
    <xf numFmtId="0" fontId="5" fillId="2" borderId="0" xfId="0" applyFont="1" applyFill="1" applyBorder="1" applyAlignment="1" applyProtection="1">
      <alignment horizontal="left" indent="1"/>
    </xf>
    <xf numFmtId="0" fontId="1" fillId="3" borderId="4" xfId="0" applyFont="1" applyFill="1" applyBorder="1" applyAlignment="1" applyProtection="1">
      <alignment horizontal="left" vertical="center" indent="1"/>
    </xf>
    <xf numFmtId="0" fontId="5" fillId="2" borderId="52" xfId="0" applyFont="1" applyFill="1" applyBorder="1" applyAlignment="1" applyProtection="1">
      <alignment horizontal="left" indent="1"/>
    </xf>
    <xf numFmtId="9" fontId="4" fillId="3" borderId="4" xfId="0" applyNumberFormat="1" applyFont="1" applyFill="1" applyBorder="1" applyAlignment="1" applyProtection="1">
      <alignment horizontal="left" vertical="center" wrapText="1" indent="2"/>
    </xf>
    <xf numFmtId="9" fontId="4" fillId="3" borderId="0" xfId="0" applyNumberFormat="1" applyFont="1" applyFill="1" applyBorder="1" applyAlignment="1" applyProtection="1">
      <alignment horizontal="left" vertical="center" wrapText="1" indent="2"/>
    </xf>
    <xf numFmtId="9" fontId="4" fillId="3" borderId="52" xfId="0" applyNumberFormat="1" applyFont="1" applyFill="1" applyBorder="1" applyAlignment="1" applyProtection="1">
      <alignment horizontal="left" vertical="center" wrapText="1" indent="2"/>
    </xf>
    <xf numFmtId="9" fontId="5" fillId="3" borderId="4" xfId="0" applyNumberFormat="1" applyFont="1" applyFill="1" applyBorder="1" applyAlignment="1" applyProtection="1">
      <alignment horizontal="left" vertical="top" indent="2"/>
    </xf>
    <xf numFmtId="9" fontId="5" fillId="3" borderId="0" xfId="0" applyNumberFormat="1" applyFont="1" applyFill="1" applyBorder="1" applyAlignment="1" applyProtection="1">
      <alignment horizontal="left" vertical="top" indent="2"/>
    </xf>
    <xf numFmtId="9" fontId="5" fillId="3" borderId="52" xfId="0" applyNumberFormat="1" applyFont="1" applyFill="1" applyBorder="1" applyAlignment="1" applyProtection="1">
      <alignment horizontal="left" vertical="top" indent="2"/>
    </xf>
    <xf numFmtId="9" fontId="1" fillId="3" borderId="51" xfId="0" applyNumberFormat="1" applyFont="1" applyFill="1" applyBorder="1" applyAlignment="1" applyProtection="1">
      <alignment horizontal="left" vertical="top" indent="1"/>
    </xf>
    <xf numFmtId="9" fontId="21" fillId="3" borderId="0" xfId="0" applyNumberFormat="1" applyFont="1" applyFill="1" applyBorder="1" applyAlignment="1" applyProtection="1">
      <alignment horizontal="left" vertical="top" indent="1"/>
    </xf>
    <xf numFmtId="0" fontId="5" fillId="0" borderId="0" xfId="0" applyFont="1" applyBorder="1" applyAlignment="1" applyProtection="1">
      <alignment horizontal="left" vertical="top" indent="1"/>
    </xf>
    <xf numFmtId="9" fontId="1" fillId="3" borderId="4" xfId="0" applyNumberFormat="1" applyFont="1" applyFill="1" applyBorder="1" applyAlignment="1" applyProtection="1">
      <alignment horizontal="left" vertical="top" indent="1"/>
    </xf>
    <xf numFmtId="0" fontId="5" fillId="0" borderId="52" xfId="0" applyFont="1" applyBorder="1" applyAlignment="1" applyProtection="1">
      <alignment horizontal="left" vertical="top" indent="1"/>
    </xf>
    <xf numFmtId="167" fontId="5" fillId="3" borderId="4" xfId="0" applyNumberFormat="1" applyFont="1" applyFill="1" applyBorder="1" applyAlignment="1" applyProtection="1">
      <alignment horizontal="left" vertical="top" indent="2"/>
    </xf>
    <xf numFmtId="0" fontId="21" fillId="2" borderId="0" xfId="0" applyFont="1" applyFill="1" applyBorder="1" applyAlignment="1" applyProtection="1">
      <alignment horizontal="left" vertical="top" indent="1"/>
    </xf>
    <xf numFmtId="0" fontId="21" fillId="2" borderId="52" xfId="0" applyFont="1" applyFill="1" applyBorder="1" applyAlignment="1" applyProtection="1">
      <alignment horizontal="left" vertical="top" indent="1"/>
    </xf>
    <xf numFmtId="9" fontId="76" fillId="2" borderId="51" xfId="0" applyNumberFormat="1" applyFont="1" applyFill="1" applyBorder="1" applyAlignment="1" applyProtection="1">
      <alignment horizontal="left" vertical="top" indent="1"/>
    </xf>
    <xf numFmtId="9" fontId="22" fillId="2" borderId="0" xfId="0" applyNumberFormat="1" applyFont="1" applyFill="1" applyBorder="1" applyAlignment="1" applyProtection="1">
      <alignment horizontal="left" vertical="top" indent="1"/>
    </xf>
    <xf numFmtId="9" fontId="76" fillId="2" borderId="4" xfId="0" applyNumberFormat="1" applyFont="1" applyFill="1" applyBorder="1" applyAlignment="1" applyProtection="1">
      <alignment horizontal="left" vertical="top" indent="1"/>
    </xf>
    <xf numFmtId="0" fontId="5" fillId="2" borderId="0" xfId="0" applyFont="1" applyFill="1" applyBorder="1" applyAlignment="1" applyProtection="1">
      <alignment horizontal="left" vertical="top" indent="1"/>
    </xf>
    <xf numFmtId="0" fontId="5" fillId="2" borderId="52" xfId="0" applyFont="1" applyFill="1" applyBorder="1" applyAlignment="1" applyProtection="1">
      <alignment horizontal="left" vertical="top" indent="1"/>
    </xf>
    <xf numFmtId="0" fontId="46" fillId="35" borderId="54" xfId="0" applyFont="1" applyFill="1" applyBorder="1" applyAlignment="1" applyProtection="1">
      <alignment horizontal="left" vertical="center" wrapText="1"/>
    </xf>
    <xf numFmtId="9" fontId="46" fillId="34" borderId="55" xfId="0" applyNumberFormat="1" applyFont="1" applyFill="1" applyBorder="1" applyAlignment="1" applyProtection="1">
      <alignment horizontal="center" vertical="center"/>
    </xf>
    <xf numFmtId="0" fontId="46" fillId="35" borderId="51" xfId="0" applyFont="1" applyFill="1" applyBorder="1" applyAlignment="1" applyProtection="1">
      <alignment horizontal="center" vertical="center" wrapText="1"/>
    </xf>
    <xf numFmtId="0" fontId="46" fillId="35" borderId="53" xfId="0" applyFont="1" applyFill="1" applyBorder="1" applyAlignment="1" applyProtection="1">
      <alignment horizontal="center" vertical="center" wrapText="1"/>
    </xf>
    <xf numFmtId="0" fontId="13" fillId="21" borderId="59" xfId="0" applyFont="1" applyFill="1" applyBorder="1" applyAlignment="1" applyProtection="1">
      <alignment horizontal="center" vertical="center" wrapText="1"/>
    </xf>
    <xf numFmtId="0" fontId="13" fillId="21" borderId="1" xfId="0" applyFont="1" applyFill="1" applyBorder="1" applyAlignment="1" applyProtection="1">
      <alignment horizontal="center" vertical="center" wrapText="1"/>
    </xf>
    <xf numFmtId="9" fontId="86" fillId="34" borderId="8" xfId="0" applyNumberFormat="1" applyFont="1" applyFill="1" applyBorder="1" applyAlignment="1" applyProtection="1">
      <alignment horizontal="center" vertical="center"/>
    </xf>
    <xf numFmtId="9" fontId="86" fillId="34" borderId="9" xfId="0" applyNumberFormat="1" applyFont="1" applyFill="1" applyBorder="1" applyAlignment="1" applyProtection="1">
      <alignment horizontal="center" vertical="center"/>
    </xf>
    <xf numFmtId="9" fontId="46" fillId="34" borderId="54" xfId="0" applyNumberFormat="1" applyFont="1" applyFill="1" applyBorder="1" applyAlignment="1" applyProtection="1">
      <alignment horizontal="center" vertical="center"/>
    </xf>
    <xf numFmtId="0" fontId="46" fillId="35" borderId="67" xfId="0" applyFont="1" applyFill="1" applyBorder="1" applyAlignment="1" applyProtection="1">
      <alignment horizontal="left" vertical="center" wrapText="1"/>
    </xf>
    <xf numFmtId="9" fontId="46" fillId="34" borderId="67" xfId="0" applyNumberFormat="1" applyFont="1" applyFill="1" applyBorder="1" applyAlignment="1" applyProtection="1">
      <alignment horizontal="center" vertical="center"/>
    </xf>
    <xf numFmtId="9" fontId="46" fillId="34" borderId="68" xfId="0" applyNumberFormat="1" applyFont="1" applyFill="1" applyBorder="1" applyAlignment="1" applyProtection="1">
      <alignment horizontal="center" vertical="center"/>
    </xf>
  </cellXfs>
  <cellStyles count="82">
    <cellStyle name="Lien hypertexte" xfId="2" builtinId="8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Lien hypertexte visité" xfId="51" builtinId="9" hidden="1"/>
    <cellStyle name="Lien hypertexte visité" xfId="52" builtinId="9" hidden="1"/>
    <cellStyle name="Lien hypertexte visité" xfId="53" builtinId="9" hidden="1"/>
    <cellStyle name="Lien hypertexte visité" xfId="54" builtinId="9" hidden="1"/>
    <cellStyle name="Lien hypertexte visité" xfId="55" builtinId="9" hidden="1"/>
    <cellStyle name="Lien hypertexte visité" xfId="56" builtinId="9" hidden="1"/>
    <cellStyle name="Lien hypertexte visité" xfId="57" builtinId="9" hidden="1"/>
    <cellStyle name="Lien hypertexte visité" xfId="58" builtinId="9" hidden="1"/>
    <cellStyle name="Lien hypertexte visité" xfId="59" builtinId="9" hidden="1"/>
    <cellStyle name="Lien hypertexte visité" xfId="60" builtinId="9" hidden="1"/>
    <cellStyle name="Lien hypertexte visité" xfId="61" builtinId="9" hidden="1"/>
    <cellStyle name="Lien hypertexte visité" xfId="62" builtinId="9" hidden="1"/>
    <cellStyle name="Lien hypertexte visité" xfId="63" builtinId="9" hidden="1"/>
    <cellStyle name="Lien hypertexte visité" xfId="64" builtinId="9" hidden="1"/>
    <cellStyle name="Lien hypertexte visité" xfId="65" builtinId="9" hidden="1"/>
    <cellStyle name="Lien hypertexte visité" xfId="66" builtinId="9" hidden="1"/>
    <cellStyle name="Lien hypertexte visité" xfId="67" builtinId="9" hidden="1"/>
    <cellStyle name="Lien hypertexte visité" xfId="68" builtinId="9" hidden="1"/>
    <cellStyle name="Lien hypertexte visité" xfId="69" builtinId="9" hidden="1"/>
    <cellStyle name="Lien hypertexte visité" xfId="70" builtinId="9" hidden="1"/>
    <cellStyle name="Lien hypertexte visité" xfId="71" builtinId="9" hidden="1"/>
    <cellStyle name="Lien hypertexte visité" xfId="72" builtinId="9" hidden="1"/>
    <cellStyle name="Lien hypertexte visité" xfId="73" builtinId="9" hidden="1"/>
    <cellStyle name="Lien hypertexte visité" xfId="74" builtinId="9" hidden="1"/>
    <cellStyle name="Lien hypertexte visité" xfId="75" builtinId="9" hidden="1"/>
    <cellStyle name="Lien hypertexte visité" xfId="76" builtinId="9" hidden="1"/>
    <cellStyle name="Lien hypertexte visité" xfId="77" builtinId="9" hidden="1"/>
    <cellStyle name="Lien hypertexte visité" xfId="78" builtinId="9" hidden="1"/>
    <cellStyle name="Lien hypertexte visité" xfId="79" builtinId="9" hidden="1"/>
    <cellStyle name="Lien hypertexte visité" xfId="80" builtinId="9" hidden="1"/>
    <cellStyle name="Lien hypertexte visité" xfId="81" builtinId="9" hidden="1"/>
    <cellStyle name="Normal" xfId="0" builtinId="0"/>
    <cellStyle name="Normal 2" xfId="1"/>
    <cellStyle name="Normal 2 2" xfId="4"/>
    <cellStyle name="Normal 3" xfId="3"/>
    <cellStyle name="常规 2" xfId="5"/>
  </cellStyles>
  <dxfs count="32"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 patternType="solid">
          <fgColor indexed="64"/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 patternType="solid">
          <fgColor indexed="64"/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 patternType="solid">
          <fgColor indexed="64"/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 patternType="solid">
          <fgColor indexed="64"/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 patternType="solid">
          <fgColor indexed="64"/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  <dxf>
      <fill>
        <gradientFill degree="90">
          <stop position="0">
            <color rgb="FFFFCCCC"/>
          </stop>
          <stop position="0.5">
            <color rgb="FFFF0000"/>
          </stop>
          <stop position="1">
            <color rgb="FFFFCCCC"/>
          </stop>
        </gradientFill>
      </fill>
    </dxf>
    <dxf>
      <fill>
        <patternFill patternType="solid">
          <fgColor indexed="64"/>
          <bgColor theme="4" tint="0.79998168889431442"/>
        </patternFill>
      </fill>
    </dxf>
    <dxf>
      <fill>
        <gradientFill degree="90">
          <stop position="0">
            <color theme="7" tint="0.80001220740379042"/>
          </stop>
          <stop position="0.5">
            <color rgb="FFFFC000"/>
          </stop>
          <stop position="1">
            <color theme="7" tint="0.80001220740379042"/>
          </stop>
        </gradient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D2F7"/>
      <color rgb="FFCDACE6"/>
      <color rgb="FF008DF0"/>
      <color rgb="FF0080DA"/>
      <color rgb="FF0432FF"/>
      <color rgb="FFFFC700"/>
      <color rgb="FFEFB400"/>
      <color rgb="FFCC0005"/>
      <color rgb="FFD75618"/>
      <color rgb="FFF7C3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555900821407"/>
          <c:y val="0.151276930422622"/>
          <c:w val="0.819446667335796"/>
          <c:h val="0.6309560486191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  <a:alpha val="29000"/>
              </a:schemeClr>
            </a:solidFill>
            <a:ln>
              <a:solidFill>
                <a:srgbClr val="0432F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432FF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Util_E!$A$3:$A$7</c:f>
              <c:strCache>
                <c:ptCount val="5"/>
                <c:pt idx="0">
                  <c:v>Faux </c:v>
                </c:pt>
                <c:pt idx="1">
                  <c:v>Plutôt Faux</c:v>
                </c:pt>
                <c:pt idx="2">
                  <c:v>Plutôt Vrai</c:v>
                </c:pt>
                <c:pt idx="3">
                  <c:v>Vrai </c:v>
                </c:pt>
                <c:pt idx="4">
                  <c:v>Non applicable</c:v>
                </c:pt>
              </c:strCache>
            </c:strRef>
          </c:cat>
          <c:val>
            <c:numRef>
              <c:f>Util_E!$E$3:$E$7</c:f>
              <c:numCache>
                <c:formatCode>General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628-4D1C-81A5-7BFA331A8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983392"/>
        <c:axId val="182751808"/>
      </c:barChart>
      <c:catAx>
        <c:axId val="1949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rgbClr val="0432FF"/>
                </a:solidFill>
              </a:defRPr>
            </a:pPr>
            <a:endParaRPr lang="fr-FR"/>
          </a:p>
        </c:txPr>
        <c:crossAx val="182751808"/>
        <c:crosses val="autoZero"/>
        <c:auto val="0"/>
        <c:lblAlgn val="ctr"/>
        <c:lblOffset val="100"/>
        <c:tickMarkSkip val="1"/>
        <c:noMultiLvlLbl val="0"/>
      </c:catAx>
      <c:valAx>
        <c:axId val="182751808"/>
        <c:scaling>
          <c:orientation val="minMax"/>
          <c:min val="0.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>
                <a:solidFill>
                  <a:srgbClr val="0432FF"/>
                </a:solidFill>
              </a:defRPr>
            </a:pPr>
            <a:endParaRPr lang="fr-FR"/>
          </a:p>
        </c:txPr>
        <c:crossAx val="194983392"/>
        <c:crosses val="autoZero"/>
        <c:crossBetween val="between"/>
        <c:minorUnit val="1.0"/>
      </c:valAx>
      <c:spPr>
        <a:noFill/>
        <a:ln w="6350" cap="flat" cmpd="sng" algn="ctr">
          <a:solidFill>
            <a:schemeClr val="accent3"/>
          </a:solidFill>
          <a:prstDash val="solid"/>
          <a:miter lim="800000"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 alignWithMargins="0"/>
    <c:pageMargins b="0.984251969" l="0.750000000000002" r="0.750000000000002" t="0.984251969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323317486258"/>
          <c:y val="0.159770447196303"/>
          <c:w val="0.547468615361759"/>
          <c:h val="0.757470037243876"/>
        </c:manualLayout>
      </c:layout>
      <c:radarChart>
        <c:radarStyle val="filled"/>
        <c:varyColors val="0"/>
        <c:ser>
          <c:idx val="0"/>
          <c:order val="0"/>
          <c:tx>
            <c:strRef>
              <c:f>Util_E!$A$35</c:f>
              <c:strCache>
                <c:ptCount val="1"/>
                <c:pt idx="0">
                  <c:v>90%</c:v>
                </c:pt>
              </c:strCache>
            </c:strRef>
          </c:tx>
          <c:spPr>
            <a:noFill/>
            <a:ln w="12700">
              <a:solidFill>
                <a:schemeClr val="accent6">
                  <a:lumMod val="75000"/>
                </a:schemeClr>
              </a:solidFill>
              <a:prstDash val="dash"/>
            </a:ln>
            <a:effectLst/>
          </c:spPr>
          <c:dLbls>
            <c:delete val="1"/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Résultats!$B$19:$E$27</c15:sqref>
                  </c15:fullRef>
                </c:ext>
              </c:extLst>
              <c:f>Résultats!$B$19:$E$27</c:f>
              <c:multiLvlStrCache>
                <c:ptCount val="9"/>
                <c:lvl>
                  <c:pt idx="0">
                    <c:v>Préparer la spécification à l'utilisation</c:v>
                  </c:pt>
                  <c:pt idx="1">
                    <c:v>Identifier les caractéristiques de l'interface utilisateur relative a la sécurité et les erreurs d'utilisation potentielles</c:v>
                  </c:pt>
                  <c:pt idx="2">
                    <c:v>Identifier les phénoménes dangereux</c:v>
                  </c:pt>
                  <c:pt idx="3">
                    <c:v>Identifier les scénarios d'utilisations relatives aux phénoménes dangereux</c:v>
                  </c:pt>
                  <c:pt idx="4">
                    <c:v>Sélection des scénarios</c:v>
                  </c:pt>
                  <c:pt idx="5">
                    <c:v>Etablir la spécification de l'interface utilisateur</c:v>
                  </c:pt>
                  <c:pt idx="6">
                    <c:v>Etablir le plan de l'evaluation de l'interface utilisateur</c:v>
                  </c:pt>
                  <c:pt idx="7">
                    <c:v>Effectuer la conception, la mise en œuvre et l'évaluation formative</c:v>
                  </c:pt>
                  <c:pt idx="8">
                    <c:v>Effectuer l'évaluation sommative</c:v>
                  </c:pt>
                </c:lvl>
                <c:lvl>
                  <c:pt idx="0">
                    <c:v>5.1</c:v>
                  </c:pt>
                  <c:pt idx="1">
                    <c:v>5.2</c:v>
                  </c:pt>
                  <c:pt idx="2">
                    <c:v>5.3</c:v>
                  </c:pt>
                  <c:pt idx="3">
                    <c:v>5.4</c:v>
                  </c:pt>
                  <c:pt idx="4">
                    <c:v>5.5</c:v>
                  </c:pt>
                  <c:pt idx="5">
                    <c:v>5.6</c:v>
                  </c:pt>
                  <c:pt idx="6">
                    <c:v>5.7</c:v>
                  </c:pt>
                  <c:pt idx="7">
                    <c:v>5.8</c:v>
                  </c:pt>
                  <c:pt idx="8">
                    <c:v>5.9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(Util_E!$A$37:$A$38,Util_E!$A$40:$A$45,Util_E!$A$47:$A$50,Util_E!$A$52:$A$57,Util_E!$A$59:$A$63)</c15:sqref>
                  </c15:fullRef>
                </c:ext>
              </c:extLst>
              <c:f>(Util_E!$A$37:$A$38,Util_E!$A$40:$A$45,Util_E!$A$47)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CA-447C-9983-3D08FD038593}"/>
            </c:ext>
          </c:extLst>
        </c:ser>
        <c:ser>
          <c:idx val="1"/>
          <c:order val="1"/>
          <c:tx>
            <c:v>Résultats</c:v>
          </c:tx>
          <c:spPr>
            <a:solidFill>
              <a:srgbClr val="CDACE6">
                <a:alpha val="50000"/>
              </a:srgbClr>
            </a:solidFill>
            <a:ln w="25400">
              <a:solidFill>
                <a:srgbClr val="7030A0">
                  <a:alpha val="41000"/>
                </a:srgbClr>
              </a:solidFill>
            </a:ln>
            <a:effectLst/>
          </c:spPr>
          <c:dLbls>
            <c:dLbl>
              <c:idx val="0"/>
              <c:layout>
                <c:manualLayout>
                  <c:x val="-4.7541227157926E-5"/>
                  <c:y val="0.133500973212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4CA-447C-9983-3D08FD03859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608564849205171"/>
                  <c:y val="0.09996199760595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4CA-447C-9983-3D08FD03859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932422745505869"/>
                  <c:y val="0.01849449843492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4CA-447C-9983-3D08FD03859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826816223443767"/>
                  <c:y val="-0.06652574555747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4CA-447C-9983-3D08FD03859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50889540930026"/>
                  <c:y val="-0.1209330386107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4CA-447C-9983-3D08FD03859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0286580745803001"/>
                  <c:y val="-0.1218155031671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4CA-447C-9983-3D08FD03859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0869783464566929"/>
                  <c:y val="-0.06438451822917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4CA-447C-9983-3D08FD03859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0956445921854108"/>
                  <c:y val="0.02311998590611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4CA-447C-9983-3D08FD03859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.0646751968503936"/>
                  <c:y val="0.1041582283432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4CA-447C-9983-3D08FD03859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7030A0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Résultats!$B$19:$E$27</c15:sqref>
                  </c15:fullRef>
                </c:ext>
              </c:extLst>
              <c:f>Résultats!$B$19:$E$27</c:f>
              <c:multiLvlStrCache>
                <c:ptCount val="9"/>
                <c:lvl>
                  <c:pt idx="0">
                    <c:v>Préparer la spécification à l'utilisation</c:v>
                  </c:pt>
                  <c:pt idx="1">
                    <c:v>Identifier les caractéristiques de l'interface utilisateur relative a la sécurité et les erreurs d'utilisation potentielles</c:v>
                  </c:pt>
                  <c:pt idx="2">
                    <c:v>Identifier les phénoménes dangereux</c:v>
                  </c:pt>
                  <c:pt idx="3">
                    <c:v>Identifier les scénarios d'utilisations relatives aux phénoménes dangereux</c:v>
                  </c:pt>
                  <c:pt idx="4">
                    <c:v>Sélection des scénarios</c:v>
                  </c:pt>
                  <c:pt idx="5">
                    <c:v>Etablir la spécification de l'interface utilisateur</c:v>
                  </c:pt>
                  <c:pt idx="6">
                    <c:v>Etablir le plan de l'evaluation de l'interface utilisateur</c:v>
                  </c:pt>
                  <c:pt idx="7">
                    <c:v>Effectuer la conception, la mise en œuvre et l'évaluation formative</c:v>
                  </c:pt>
                  <c:pt idx="8">
                    <c:v>Effectuer l'évaluation sommative</c:v>
                  </c:pt>
                </c:lvl>
                <c:lvl>
                  <c:pt idx="0">
                    <c:v>5.1</c:v>
                  </c:pt>
                  <c:pt idx="1">
                    <c:v>5.2</c:v>
                  </c:pt>
                  <c:pt idx="2">
                    <c:v>5.3</c:v>
                  </c:pt>
                  <c:pt idx="3">
                    <c:v>5.4</c:v>
                  </c:pt>
                  <c:pt idx="4">
                    <c:v>5.5</c:v>
                  </c:pt>
                  <c:pt idx="5">
                    <c:v>5.6</c:v>
                  </c:pt>
                  <c:pt idx="6">
                    <c:v>5.7</c:v>
                  </c:pt>
                  <c:pt idx="7">
                    <c:v>5.8</c:v>
                  </c:pt>
                  <c:pt idx="8">
                    <c:v>5.9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Résultats!$G$19:$G$27</c15:sqref>
                  </c15:fullRef>
                </c:ext>
              </c:extLst>
              <c:f>Résultats!$G$19:$G$27</c:f>
              <c:numCache>
                <c:formatCode>0%</c:formatCode>
                <c:ptCount val="9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44CA-447C-9983-3D08FD0385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9739680"/>
        <c:axId val="17679744"/>
      </c:radarChart>
      <c:catAx>
        <c:axId val="8973968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charset="0"/>
                <a:ea typeface="Arial Narrow" charset="0"/>
                <a:cs typeface="Arial Narrow" charset="0"/>
              </a:defRPr>
            </a:pPr>
            <a:endParaRPr lang="fr-FR"/>
          </a:p>
        </c:txPr>
        <c:crossAx val="17679744"/>
        <c:crosses val="autoZero"/>
        <c:auto val="1"/>
        <c:lblAlgn val="ctr"/>
        <c:lblOffset val="100"/>
        <c:noMultiLvlLbl val="0"/>
      </c:catAx>
      <c:valAx>
        <c:axId val="17679744"/>
        <c:scaling>
          <c:orientation val="minMax"/>
          <c:max val="1.0"/>
          <c:min val="0.0"/>
        </c:scaling>
        <c:delete val="0"/>
        <c:axPos val="l"/>
        <c:min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inorGridlines>
        <c:numFmt formatCode="0%" sourceLinked="1"/>
        <c:majorTickMark val="none"/>
        <c:minorTickMark val="none"/>
        <c:tickLblPos val="nextTo"/>
        <c:spPr>
          <a:noFill/>
          <a:ln w="3175" cmpd="sng">
            <a:solidFill>
              <a:schemeClr val="bg1">
                <a:lumMod val="50000"/>
              </a:schemeClr>
            </a:solidFill>
            <a:prstDash val="sysDot"/>
            <a:headEnd type="none"/>
          </a:ln>
        </c:spPr>
        <c:txPr>
          <a:bodyPr/>
          <a:lstStyle/>
          <a:p>
            <a:pPr>
              <a:defRPr sz="600">
                <a:solidFill>
                  <a:schemeClr val="bg1">
                    <a:lumMod val="50000"/>
                  </a:schemeClr>
                </a:solidFill>
              </a:defRPr>
            </a:pPr>
            <a:endParaRPr lang="fr-FR"/>
          </a:p>
        </c:txPr>
        <c:crossAx val="89739680"/>
        <c:crosses val="autoZero"/>
        <c:crossBetween val="between"/>
        <c:majorUnit val="0.2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67889979062948"/>
          <c:y val="0.0770378399799523"/>
          <c:w val="0.847468000288008"/>
          <c:h val="0.741626794258377"/>
        </c:manualLayout>
      </c:layout>
      <c:barChart>
        <c:barDir val="col"/>
        <c:grouping val="clustered"/>
        <c:varyColors val="0"/>
        <c:ser>
          <c:idx val="0"/>
          <c:order val="0"/>
          <c:tx>
            <c:v>Conformités</c:v>
          </c:tx>
          <c:spPr>
            <a:solidFill>
              <a:srgbClr val="CDACE6">
                <a:alpha val="50000"/>
              </a:srgbClr>
            </a:solidFill>
            <a:ln w="12700">
              <a:solidFill>
                <a:srgbClr val="7030A0"/>
              </a:solidFill>
            </a:ln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CAD-401E-860A-0C669D8D41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7030A0"/>
                    </a:solidFill>
                    <a:latin typeface="Arial Narrow" charset="0"/>
                    <a:ea typeface="Arial Narrow" charset="0"/>
                    <a:cs typeface="Arial Narrow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(Util_E!$A$17,Util_E!$A$16,Util_E!$A$15,Util_E!$A$14)</c:f>
              <c:strCache>
                <c:ptCount val="4"/>
                <c:pt idx="0">
                  <c:v>Insuffisant</c:v>
                </c:pt>
                <c:pt idx="1">
                  <c:v>Informel</c:v>
                </c:pt>
                <c:pt idx="2">
                  <c:v>Convaincant</c:v>
                </c:pt>
                <c:pt idx="3">
                  <c:v>Conforme</c:v>
                </c:pt>
              </c:strCache>
            </c:strRef>
          </c:cat>
          <c:val>
            <c:numRef>
              <c:f>(Util_E!$C$17,Util_E!$C$16,Util_E!$C$15,Util_E!$C$14)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70E-4EFB-AACD-F34AC0165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386912"/>
        <c:axId val="89146160"/>
      </c:barChart>
      <c:catAx>
        <c:axId val="10938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7030A0"/>
                </a:solidFill>
                <a:latin typeface="Arial Narrow"/>
                <a:ea typeface="Arial Narrow"/>
                <a:cs typeface="Arial Narrow"/>
              </a:defRPr>
            </a:pPr>
            <a:endParaRPr lang="fr-FR"/>
          </a:p>
        </c:txPr>
        <c:crossAx val="89146160"/>
        <c:crosses val="autoZero"/>
        <c:auto val="0"/>
        <c:lblAlgn val="ctr"/>
        <c:lblOffset val="100"/>
        <c:tickMarkSkip val="1"/>
        <c:noMultiLvlLbl val="0"/>
      </c:catAx>
      <c:valAx>
        <c:axId val="89146160"/>
        <c:scaling>
          <c:orientation val="minMax"/>
          <c:max val="25.0"/>
          <c:min val="0.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900000"/>
                </a:solidFill>
                <a:latin typeface="Arial Narrow"/>
                <a:ea typeface="Arial Narrow"/>
                <a:cs typeface="Arial Narrow"/>
              </a:defRPr>
            </a:pPr>
            <a:endParaRPr lang="fr-FR"/>
          </a:p>
        </c:txPr>
        <c:crossAx val="109386912"/>
        <c:crosses val="autoZero"/>
        <c:crossBetween val="between"/>
        <c:majorUnit val="5.0"/>
        <c:minorUnit val="1.0"/>
      </c:valAx>
      <c:spPr>
        <a:noFill/>
        <a:ln w="6350" cap="flat" cmpd="sng" algn="ctr">
          <a:solidFill>
            <a:schemeClr val="accent3"/>
          </a:solidFill>
          <a:prstDash val="solid"/>
          <a:miter lim="800000"/>
        </a:ln>
        <a:effectLst/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50000000000002" r="0.750000000000002" t="0.984251969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image" Target="../media/image1.png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74840</xdr:colOff>
      <xdr:row>1</xdr:row>
      <xdr:rowOff>132031</xdr:rowOff>
    </xdr:from>
    <xdr:to>
      <xdr:col>2</xdr:col>
      <xdr:colOff>147077</xdr:colOff>
      <xdr:row>2</xdr:row>
      <xdr:rowOff>108857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40" y="281710"/>
          <a:ext cx="956701" cy="2421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82826</xdr:colOff>
      <xdr:row>1</xdr:row>
      <xdr:rowOff>82826</xdr:rowOff>
    </xdr:from>
    <xdr:to>
      <xdr:col>1</xdr:col>
      <xdr:colOff>583984</xdr:colOff>
      <xdr:row>2</xdr:row>
      <xdr:rowOff>93078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26" y="231913"/>
          <a:ext cx="956701" cy="242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69849</xdr:colOff>
      <xdr:row>10</xdr:row>
      <xdr:rowOff>35983</xdr:rowOff>
    </xdr:from>
    <xdr:to>
      <xdr:col>3</xdr:col>
      <xdr:colOff>1146174</xdr:colOff>
      <xdr:row>13</xdr:row>
      <xdr:rowOff>114300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114301</xdr:colOff>
      <xdr:row>29</xdr:row>
      <xdr:rowOff>38100</xdr:rowOff>
    </xdr:from>
    <xdr:to>
      <xdr:col>4</xdr:col>
      <xdr:colOff>1028701</xdr:colOff>
      <xdr:row>34</xdr:row>
      <xdr:rowOff>564515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342900</xdr:colOff>
      <xdr:row>10</xdr:row>
      <xdr:rowOff>88900</xdr:rowOff>
    </xdr:from>
    <xdr:to>
      <xdr:col>7</xdr:col>
      <xdr:colOff>897082</xdr:colOff>
      <xdr:row>13</xdr:row>
      <xdr:rowOff>160019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95250</xdr:colOff>
      <xdr:row>1</xdr:row>
      <xdr:rowOff>47626</xdr:rowOff>
    </xdr:from>
    <xdr:to>
      <xdr:col>1</xdr:col>
      <xdr:colOff>398286</xdr:colOff>
      <xdr:row>1</xdr:row>
      <xdr:rowOff>276226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52401"/>
          <a:ext cx="903111" cy="22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</sheetPr>
  <dimension ref="A1:BM107"/>
  <sheetViews>
    <sheetView view="pageLayout" topLeftCell="B1" zoomScale="140" zoomScalePageLayoutView="140" workbookViewId="0">
      <selection activeCell="E5" sqref="E5:J5"/>
    </sheetView>
  </sheetViews>
  <sheetFormatPr baseColWidth="10" defaultColWidth="9.42578125" defaultRowHeight="11" x14ac:dyDescent="0.15"/>
  <cols>
    <col min="1" max="1" width="3.85546875" style="37" hidden="1" customWidth="1"/>
    <col min="2" max="2" width="10.28515625" style="37" customWidth="1"/>
    <col min="3" max="3" width="8.28515625" style="37" customWidth="1"/>
    <col min="4" max="4" width="6.7109375" style="37" customWidth="1"/>
    <col min="5" max="5" width="6.5703125" style="37" customWidth="1"/>
    <col min="6" max="6" width="7" style="37" customWidth="1"/>
    <col min="7" max="7" width="6.5703125" style="37" customWidth="1"/>
    <col min="8" max="8" width="8" style="37" customWidth="1"/>
    <col min="9" max="9" width="8.85546875" style="36" customWidth="1"/>
    <col min="10" max="10" width="14.42578125" style="36" customWidth="1"/>
    <col min="11" max="65" width="9.42578125" style="36"/>
    <col min="66" max="16384" width="9.42578125" style="37"/>
  </cols>
  <sheetData>
    <row r="1" spans="2:65" ht="12" customHeight="1" x14ac:dyDescent="0.15">
      <c r="B1" s="83" t="s">
        <v>122</v>
      </c>
      <c r="C1" s="33"/>
      <c r="D1" s="33"/>
      <c r="E1" s="34"/>
      <c r="F1" s="35"/>
      <c r="G1" s="33"/>
      <c r="H1" s="3"/>
      <c r="J1" s="84" t="s">
        <v>58</v>
      </c>
    </row>
    <row r="2" spans="2:65" ht="21" customHeight="1" x14ac:dyDescent="0.15">
      <c r="B2" s="258" t="s">
        <v>120</v>
      </c>
      <c r="C2" s="259"/>
      <c r="D2" s="259"/>
      <c r="E2" s="259"/>
      <c r="F2" s="259"/>
      <c r="G2" s="259"/>
      <c r="H2" s="259"/>
      <c r="I2" s="259"/>
      <c r="J2" s="260"/>
    </row>
    <row r="3" spans="2:65" s="81" customFormat="1" ht="25" customHeight="1" x14ac:dyDescent="0.15">
      <c r="B3" s="261" t="s">
        <v>121</v>
      </c>
      <c r="C3" s="262"/>
      <c r="D3" s="262"/>
      <c r="E3" s="262"/>
      <c r="F3" s="262"/>
      <c r="G3" s="262"/>
      <c r="H3" s="262"/>
      <c r="I3" s="262"/>
      <c r="J3" s="263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</row>
    <row r="4" spans="2:65" ht="11" customHeight="1" x14ac:dyDescent="0.15">
      <c r="B4" s="264" t="s">
        <v>190</v>
      </c>
      <c r="C4" s="264"/>
      <c r="D4" s="264"/>
      <c r="E4" s="264"/>
      <c r="F4" s="264"/>
      <c r="G4" s="264"/>
      <c r="H4" s="264"/>
      <c r="I4" s="264"/>
      <c r="J4" s="264"/>
    </row>
    <row r="5" spans="2:65" ht="18" customHeight="1" x14ac:dyDescent="0.15">
      <c r="B5" s="265" t="s">
        <v>25</v>
      </c>
      <c r="C5" s="266"/>
      <c r="D5" s="266"/>
      <c r="E5" s="267" t="s">
        <v>109</v>
      </c>
      <c r="F5" s="267"/>
      <c r="G5" s="267"/>
      <c r="H5" s="267"/>
      <c r="I5" s="267"/>
      <c r="J5" s="268"/>
    </row>
    <row r="6" spans="2:65" ht="18" customHeight="1" x14ac:dyDescent="0.15">
      <c r="B6" s="248" t="s">
        <v>123</v>
      </c>
      <c r="C6" s="249"/>
      <c r="D6" s="249"/>
      <c r="E6" s="250" t="s">
        <v>12</v>
      </c>
      <c r="F6" s="250"/>
      <c r="G6" s="250"/>
      <c r="H6" s="250"/>
      <c r="I6" s="250"/>
      <c r="J6" s="251"/>
    </row>
    <row r="7" spans="2:65" ht="18" customHeight="1" x14ac:dyDescent="0.15">
      <c r="B7" s="252" t="s">
        <v>94</v>
      </c>
      <c r="C7" s="253"/>
      <c r="D7" s="253"/>
      <c r="E7" s="254" t="s">
        <v>186</v>
      </c>
      <c r="F7" s="255"/>
      <c r="G7" s="255"/>
      <c r="H7" s="255"/>
      <c r="I7" s="256" t="s">
        <v>187</v>
      </c>
      <c r="J7" s="257"/>
    </row>
    <row r="8" spans="2:65" ht="5.25" customHeight="1" x14ac:dyDescent="0.15">
      <c r="B8" s="40"/>
      <c r="C8" s="40"/>
      <c r="D8" s="40"/>
      <c r="E8" s="41"/>
      <c r="F8" s="41"/>
      <c r="G8" s="41"/>
      <c r="H8" s="41"/>
      <c r="I8" s="42"/>
      <c r="J8" s="42"/>
    </row>
    <row r="9" spans="2:65" ht="18.75" customHeight="1" x14ac:dyDescent="0.15">
      <c r="B9" s="227" t="s">
        <v>26</v>
      </c>
      <c r="C9" s="228"/>
      <c r="D9" s="228"/>
      <c r="E9" s="228"/>
      <c r="F9" s="228"/>
      <c r="G9" s="228"/>
      <c r="H9" s="228"/>
      <c r="I9" s="228"/>
      <c r="J9" s="229"/>
    </row>
    <row r="10" spans="2:65" ht="60" customHeight="1" x14ac:dyDescent="0.15">
      <c r="B10" s="230" t="s">
        <v>188</v>
      </c>
      <c r="C10" s="231"/>
      <c r="D10" s="231"/>
      <c r="E10" s="231"/>
      <c r="F10" s="231"/>
      <c r="G10" s="231"/>
      <c r="H10" s="231"/>
      <c r="I10" s="231"/>
      <c r="J10" s="232"/>
    </row>
    <row r="11" spans="2:65" ht="39" customHeight="1" x14ac:dyDescent="0.15">
      <c r="B11" s="242" t="s">
        <v>116</v>
      </c>
      <c r="C11" s="243"/>
      <c r="D11" s="243"/>
      <c r="E11" s="243"/>
      <c r="F11" s="243"/>
      <c r="G11" s="243"/>
      <c r="H11" s="243"/>
      <c r="I11" s="243"/>
      <c r="J11" s="244"/>
    </row>
    <row r="12" spans="2:65" ht="52" customHeight="1" x14ac:dyDescent="0.15">
      <c r="B12" s="230" t="s">
        <v>189</v>
      </c>
      <c r="C12" s="231"/>
      <c r="D12" s="231"/>
      <c r="E12" s="231"/>
      <c r="F12" s="231"/>
      <c r="G12" s="231"/>
      <c r="H12" s="231"/>
      <c r="I12" s="231"/>
      <c r="J12" s="232"/>
    </row>
    <row r="13" spans="2:65" ht="15" customHeight="1" x14ac:dyDescent="0.15">
      <c r="B13" s="245" t="s">
        <v>117</v>
      </c>
      <c r="C13" s="246"/>
      <c r="D13" s="246"/>
      <c r="E13" s="246"/>
      <c r="F13" s="246"/>
      <c r="G13" s="246"/>
      <c r="H13" s="246"/>
      <c r="I13" s="246"/>
      <c r="J13" s="247"/>
    </row>
    <row r="14" spans="2:65" ht="41" customHeight="1" x14ac:dyDescent="0.15">
      <c r="B14" s="238" t="s">
        <v>124</v>
      </c>
      <c r="C14" s="239"/>
      <c r="D14" s="239"/>
      <c r="E14" s="239"/>
      <c r="F14" s="239"/>
      <c r="G14" s="239"/>
      <c r="H14" s="239"/>
      <c r="I14" s="236" t="s">
        <v>98</v>
      </c>
      <c r="J14" s="237"/>
    </row>
    <row r="15" spans="2:65" ht="33" customHeight="1" x14ac:dyDescent="0.15">
      <c r="B15" s="238"/>
      <c r="C15" s="239"/>
      <c r="D15" s="239"/>
      <c r="E15" s="239"/>
      <c r="F15" s="239"/>
      <c r="G15" s="239"/>
      <c r="H15" s="239"/>
      <c r="I15" s="137"/>
      <c r="J15" s="140" t="s">
        <v>83</v>
      </c>
    </row>
    <row r="16" spans="2:65" ht="33" customHeight="1" x14ac:dyDescent="0.15">
      <c r="B16" s="238"/>
      <c r="C16" s="239"/>
      <c r="D16" s="239"/>
      <c r="E16" s="239"/>
      <c r="F16" s="239"/>
      <c r="G16" s="239"/>
      <c r="H16" s="239"/>
      <c r="I16" s="138"/>
      <c r="J16" s="140" t="s">
        <v>99</v>
      </c>
    </row>
    <row r="17" spans="2:65" ht="33" customHeight="1" x14ac:dyDescent="0.15">
      <c r="B17" s="238"/>
      <c r="C17" s="239"/>
      <c r="D17" s="239"/>
      <c r="E17" s="239"/>
      <c r="F17" s="239"/>
      <c r="G17" s="239"/>
      <c r="H17" s="239"/>
      <c r="I17" s="139"/>
      <c r="J17" s="140" t="s">
        <v>100</v>
      </c>
    </row>
    <row r="18" spans="2:65" ht="60" customHeight="1" x14ac:dyDescent="0.15">
      <c r="B18" s="240" t="s">
        <v>125</v>
      </c>
      <c r="C18" s="241"/>
      <c r="D18" s="241"/>
      <c r="E18" s="241"/>
      <c r="F18" s="241"/>
      <c r="G18" s="241"/>
      <c r="H18" s="241"/>
      <c r="I18" s="167"/>
      <c r="J18" s="166"/>
    </row>
    <row r="19" spans="2:65" ht="23" customHeight="1" x14ac:dyDescent="0.15">
      <c r="B19" s="233" t="s">
        <v>93</v>
      </c>
      <c r="C19" s="234"/>
      <c r="D19" s="234"/>
      <c r="E19" s="234"/>
      <c r="F19" s="235" t="s">
        <v>84</v>
      </c>
      <c r="G19" s="235"/>
      <c r="H19" s="235"/>
      <c r="I19" s="235"/>
      <c r="J19" s="235"/>
    </row>
    <row r="20" spans="2:65" s="103" customFormat="1" ht="25" customHeight="1" x14ac:dyDescent="0.15">
      <c r="B20" s="216" t="s">
        <v>88</v>
      </c>
      <c r="C20" s="217"/>
      <c r="D20" s="168" t="s">
        <v>102</v>
      </c>
      <c r="E20" s="169" t="s">
        <v>103</v>
      </c>
      <c r="F20" s="174" t="s">
        <v>104</v>
      </c>
      <c r="G20" s="175" t="s">
        <v>105</v>
      </c>
      <c r="H20" s="175" t="s">
        <v>85</v>
      </c>
      <c r="I20" s="218" t="s">
        <v>86</v>
      </c>
      <c r="J20" s="218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</row>
    <row r="21" spans="2:65" ht="29" customHeight="1" x14ac:dyDescent="0.15">
      <c r="B21" s="219" t="s">
        <v>89</v>
      </c>
      <c r="C21" s="219"/>
      <c r="D21" s="170" t="s">
        <v>62</v>
      </c>
      <c r="E21" s="171">
        <v>1.0000000000000001E-5</v>
      </c>
      <c r="F21" s="176">
        <v>0</v>
      </c>
      <c r="G21" s="176">
        <f>F22-0.01</f>
        <v>0.28999999999999998</v>
      </c>
      <c r="H21" s="177" t="s">
        <v>27</v>
      </c>
      <c r="I21" s="220" t="s">
        <v>126</v>
      </c>
      <c r="J21" s="220"/>
    </row>
    <row r="22" spans="2:65" ht="29" customHeight="1" x14ac:dyDescent="0.15">
      <c r="B22" s="219" t="s">
        <v>90</v>
      </c>
      <c r="C22" s="219"/>
      <c r="D22" s="170" t="s">
        <v>20</v>
      </c>
      <c r="E22" s="171">
        <f>(F22+G22)/2</f>
        <v>0.44499999999999995</v>
      </c>
      <c r="F22" s="176">
        <v>0.3</v>
      </c>
      <c r="G22" s="176">
        <f>F23-0.01</f>
        <v>0.59</v>
      </c>
      <c r="H22" s="177" t="s">
        <v>59</v>
      </c>
      <c r="I22" s="220" t="s">
        <v>127</v>
      </c>
      <c r="J22" s="220"/>
    </row>
    <row r="23" spans="2:65" ht="29" customHeight="1" x14ac:dyDescent="0.15">
      <c r="B23" s="219" t="s">
        <v>101</v>
      </c>
      <c r="C23" s="219"/>
      <c r="D23" s="170" t="s">
        <v>19</v>
      </c>
      <c r="E23" s="171">
        <f>(F23+G23)/2</f>
        <v>0.745</v>
      </c>
      <c r="F23" s="176">
        <v>0.6</v>
      </c>
      <c r="G23" s="176">
        <f>F24-0.01</f>
        <v>0.89</v>
      </c>
      <c r="H23" s="177" t="s">
        <v>28</v>
      </c>
      <c r="I23" s="220" t="s">
        <v>128</v>
      </c>
      <c r="J23" s="220"/>
    </row>
    <row r="24" spans="2:65" ht="29" customHeight="1" x14ac:dyDescent="0.15">
      <c r="B24" s="219" t="s">
        <v>97</v>
      </c>
      <c r="C24" s="219"/>
      <c r="D24" s="170" t="s">
        <v>61</v>
      </c>
      <c r="E24" s="171">
        <v>1</v>
      </c>
      <c r="F24" s="176">
        <v>0.9</v>
      </c>
      <c r="G24" s="176">
        <v>1</v>
      </c>
      <c r="H24" s="177" t="s">
        <v>29</v>
      </c>
      <c r="I24" s="220" t="s">
        <v>129</v>
      </c>
      <c r="J24" s="220"/>
    </row>
    <row r="25" spans="2:65" s="39" customFormat="1" ht="29" customHeight="1" x14ac:dyDescent="0.2">
      <c r="B25" s="224" t="s">
        <v>119</v>
      </c>
      <c r="C25" s="225"/>
      <c r="D25" s="172" t="s">
        <v>75</v>
      </c>
      <c r="E25" s="173" t="s">
        <v>77</v>
      </c>
      <c r="F25" s="178" t="s">
        <v>77</v>
      </c>
      <c r="G25" s="178" t="s">
        <v>77</v>
      </c>
      <c r="H25" s="179" t="s">
        <v>110</v>
      </c>
      <c r="I25" s="226" t="s">
        <v>87</v>
      </c>
      <c r="J25" s="226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</row>
    <row r="26" spans="2:65" s="36" customFormat="1" ht="44" customHeight="1" x14ac:dyDescent="0.15">
      <c r="B26" s="221" t="s">
        <v>200</v>
      </c>
      <c r="C26" s="222"/>
      <c r="D26" s="222"/>
      <c r="E26" s="222"/>
      <c r="F26" s="222"/>
      <c r="G26" s="222"/>
      <c r="H26" s="222"/>
      <c r="I26" s="222"/>
      <c r="J26" s="223"/>
    </row>
    <row r="27" spans="2:65" s="36" customFormat="1" x14ac:dyDescent="0.15"/>
    <row r="28" spans="2:65" s="36" customFormat="1" x14ac:dyDescent="0.15"/>
    <row r="29" spans="2:65" s="36" customFormat="1" x14ac:dyDescent="0.15"/>
    <row r="30" spans="2:65" s="36" customFormat="1" x14ac:dyDescent="0.15"/>
    <row r="31" spans="2:65" s="36" customFormat="1" x14ac:dyDescent="0.15"/>
    <row r="32" spans="2:65" s="36" customFormat="1" x14ac:dyDescent="0.15"/>
    <row r="33" s="36" customFormat="1" x14ac:dyDescent="0.15"/>
    <row r="34" s="36" customFormat="1" x14ac:dyDescent="0.15"/>
    <row r="35" s="36" customFormat="1" x14ac:dyDescent="0.15"/>
    <row r="36" s="36" customFormat="1" x14ac:dyDescent="0.15"/>
    <row r="37" s="36" customFormat="1" x14ac:dyDescent="0.15"/>
    <row r="38" s="36" customFormat="1" x14ac:dyDescent="0.15"/>
    <row r="39" s="36" customFormat="1" x14ac:dyDescent="0.15"/>
    <row r="40" s="36" customFormat="1" x14ac:dyDescent="0.15"/>
    <row r="41" s="36" customFormat="1" x14ac:dyDescent="0.15"/>
    <row r="42" s="36" customFormat="1" x14ac:dyDescent="0.15"/>
    <row r="43" s="36" customFormat="1" x14ac:dyDescent="0.15"/>
    <row r="44" s="36" customFormat="1" x14ac:dyDescent="0.15"/>
    <row r="45" s="36" customFormat="1" x14ac:dyDescent="0.15"/>
    <row r="46" s="36" customFormat="1" x14ac:dyDescent="0.15"/>
    <row r="47" s="36" customFormat="1" x14ac:dyDescent="0.15"/>
    <row r="48" s="36" customFormat="1" x14ac:dyDescent="0.15"/>
    <row r="49" s="36" customFormat="1" x14ac:dyDescent="0.15"/>
    <row r="50" s="36" customFormat="1" x14ac:dyDescent="0.15"/>
    <row r="51" s="36" customFormat="1" x14ac:dyDescent="0.15"/>
    <row r="52" s="36" customFormat="1" x14ac:dyDescent="0.15"/>
    <row r="53" s="36" customFormat="1" x14ac:dyDescent="0.15"/>
    <row r="54" s="36" customFormat="1" x14ac:dyDescent="0.15"/>
    <row r="55" s="36" customFormat="1" x14ac:dyDescent="0.15"/>
    <row r="56" s="36" customFormat="1" x14ac:dyDescent="0.15"/>
    <row r="57" s="36" customFormat="1" x14ac:dyDescent="0.15"/>
    <row r="58" s="36" customFormat="1" x14ac:dyDescent="0.15"/>
    <row r="59" s="36" customFormat="1" x14ac:dyDescent="0.15"/>
    <row r="60" s="36" customFormat="1" x14ac:dyDescent="0.15"/>
    <row r="61" s="36" customFormat="1" x14ac:dyDescent="0.15"/>
    <row r="62" s="36" customFormat="1" x14ac:dyDescent="0.15"/>
    <row r="63" s="36" customFormat="1" x14ac:dyDescent="0.15"/>
    <row r="64" s="36" customFormat="1" x14ac:dyDescent="0.15"/>
    <row r="65" s="36" customFormat="1" x14ac:dyDescent="0.15"/>
    <row r="66" s="36" customFormat="1" x14ac:dyDescent="0.15"/>
    <row r="67" s="36" customFormat="1" x14ac:dyDescent="0.15"/>
    <row r="68" s="36" customFormat="1" x14ac:dyDescent="0.15"/>
    <row r="69" s="36" customFormat="1" x14ac:dyDescent="0.15"/>
    <row r="70" s="36" customFormat="1" x14ac:dyDescent="0.15"/>
    <row r="71" s="36" customFormat="1" x14ac:dyDescent="0.15"/>
    <row r="72" s="36" customFormat="1" x14ac:dyDescent="0.15"/>
    <row r="73" s="36" customFormat="1" x14ac:dyDescent="0.15"/>
    <row r="74" s="36" customFormat="1" x14ac:dyDescent="0.15"/>
    <row r="75" s="36" customFormat="1" x14ac:dyDescent="0.15"/>
    <row r="76" s="36" customFormat="1" x14ac:dyDescent="0.15"/>
    <row r="77" s="36" customFormat="1" x14ac:dyDescent="0.15"/>
    <row r="78" s="36" customFormat="1" x14ac:dyDescent="0.15"/>
    <row r="79" s="36" customFormat="1" x14ac:dyDescent="0.15"/>
    <row r="80" s="36" customFormat="1" x14ac:dyDescent="0.15"/>
    <row r="81" s="36" customFormat="1" x14ac:dyDescent="0.15"/>
    <row r="82" s="36" customFormat="1" x14ac:dyDescent="0.15"/>
    <row r="83" s="36" customFormat="1" x14ac:dyDescent="0.15"/>
    <row r="84" s="36" customFormat="1" x14ac:dyDescent="0.15"/>
    <row r="85" s="36" customFormat="1" x14ac:dyDescent="0.15"/>
    <row r="86" s="36" customFormat="1" x14ac:dyDescent="0.15"/>
    <row r="87" s="36" customFormat="1" x14ac:dyDescent="0.15"/>
    <row r="88" s="36" customFormat="1" x14ac:dyDescent="0.15"/>
    <row r="89" s="36" customFormat="1" x14ac:dyDescent="0.15"/>
    <row r="90" s="36" customFormat="1" x14ac:dyDescent="0.15"/>
    <row r="91" s="36" customFormat="1" x14ac:dyDescent="0.15"/>
    <row r="92" s="36" customFormat="1" x14ac:dyDescent="0.15"/>
    <row r="93" s="36" customFormat="1" x14ac:dyDescent="0.15"/>
    <row r="94" s="36" customFormat="1" x14ac:dyDescent="0.15"/>
    <row r="95" s="36" customFormat="1" x14ac:dyDescent="0.15"/>
    <row r="96" s="36" customFormat="1" x14ac:dyDescent="0.15"/>
    <row r="97" spans="2:8" s="36" customFormat="1" x14ac:dyDescent="0.15"/>
    <row r="98" spans="2:8" s="36" customFormat="1" x14ac:dyDescent="0.15"/>
    <row r="99" spans="2:8" s="36" customFormat="1" x14ac:dyDescent="0.15"/>
    <row r="100" spans="2:8" s="36" customFormat="1" x14ac:dyDescent="0.15"/>
    <row r="101" spans="2:8" s="36" customFormat="1" x14ac:dyDescent="0.15"/>
    <row r="102" spans="2:8" s="36" customFormat="1" x14ac:dyDescent="0.15"/>
    <row r="103" spans="2:8" s="36" customFormat="1" x14ac:dyDescent="0.15"/>
    <row r="104" spans="2:8" s="36" customFormat="1" x14ac:dyDescent="0.15"/>
    <row r="105" spans="2:8" s="36" customFormat="1" x14ac:dyDescent="0.15"/>
    <row r="106" spans="2:8" s="36" customFormat="1" x14ac:dyDescent="0.15"/>
    <row r="107" spans="2:8" x14ac:dyDescent="0.15">
      <c r="B107" s="36"/>
      <c r="C107" s="36"/>
      <c r="D107" s="36"/>
      <c r="E107" s="36"/>
      <c r="F107" s="36"/>
      <c r="G107" s="36"/>
      <c r="H107" s="36"/>
    </row>
  </sheetData>
  <sheetProtection sheet="1" objects="1" scenarios="1" formatCells="0" formatColumns="0" formatRows="0" selectLockedCells="1"/>
  <mergeCells count="33">
    <mergeCell ref="B2:J2"/>
    <mergeCell ref="B3:J3"/>
    <mergeCell ref="B4:J4"/>
    <mergeCell ref="B5:D5"/>
    <mergeCell ref="E5:J5"/>
    <mergeCell ref="B6:D6"/>
    <mergeCell ref="E6:J6"/>
    <mergeCell ref="B7:D7"/>
    <mergeCell ref="E7:H7"/>
    <mergeCell ref="I7:J7"/>
    <mergeCell ref="B9:J9"/>
    <mergeCell ref="B10:J10"/>
    <mergeCell ref="B19:E19"/>
    <mergeCell ref="F19:J19"/>
    <mergeCell ref="I14:J14"/>
    <mergeCell ref="B14:H17"/>
    <mergeCell ref="B18:H18"/>
    <mergeCell ref="B11:J11"/>
    <mergeCell ref="B12:J12"/>
    <mergeCell ref="B13:J13"/>
    <mergeCell ref="B20:C20"/>
    <mergeCell ref="I20:J20"/>
    <mergeCell ref="B21:C21"/>
    <mergeCell ref="I21:J21"/>
    <mergeCell ref="B26:J26"/>
    <mergeCell ref="B22:C22"/>
    <mergeCell ref="I22:J22"/>
    <mergeCell ref="B23:C23"/>
    <mergeCell ref="I23:J23"/>
    <mergeCell ref="B24:C24"/>
    <mergeCell ref="I24:J24"/>
    <mergeCell ref="B25:C25"/>
    <mergeCell ref="I25:J25"/>
  </mergeCells>
  <phoneticPr fontId="44" type="noConversion"/>
  <dataValidations xWindow="436" yWindow="363" count="6">
    <dataValidation allowBlank="1" showInputMessage="1" showErrorMessage="1" prompt="Vous pouvez modifier cette limite (conservez la cohérence...)" sqref="F25"/>
    <dataValidation allowBlank="1" showInputMessage="1" showErrorMessage="1" prompt="Indiquez le téléphone" sqref="I7:I8"/>
    <dataValidation allowBlank="1" showInputMessage="1" showErrorMessage="1" prompt="Indiquez l'email" sqref="E7:E8"/>
    <dataValidation allowBlank="1" showInputMessage="1" showErrorMessage="1" prompt="Indiquez les NOM et Prénom du Responsable du Service (ou en charge de la Fonction)" sqref="E6"/>
    <dataValidation allowBlank="1" showInputMessage="1" showErrorMessage="1" prompt="Indiquez le nom de l'établissement concerné par l'autodiagnostic" sqref="E5:J5"/>
    <dataValidation allowBlank="1" showErrorMessage="1" prompt="Vous pouvez modifier cette limite (conservez la cohérence...)" sqref="F22:F24"/>
  </dataValidations>
  <printOptions horizontalCentered="1" verticalCentered="1"/>
  <pageMargins left="0.19685039370078741" right="0.19685039370078741" top="0.43307086614173229" bottom="0.35433070866141736" header="0.23622047244094491" footer="0.15748031496062992"/>
  <pageSetup paperSize="9" orientation="portrait" r:id="rId1"/>
  <headerFooter alignWithMargins="0">
    <oddHeader>&amp;C &amp;"Arial Narrow,Normal"&amp;6© UTC  - Master IDS-https://travaux.master.utc.fr/ids003-outils-appropriation-norme-nfen62366-1-v2015/</oddHeader>
    <oddFooter>&amp;L&amp;"Arial Narrow,Normal"&amp;6© BENACEUR Kheira, EL OUTMANI Hoda, RAMASSAMY Souria, LU Lingfeng &amp;R&amp;"Arial Narrow,Normal"&amp;6page n° &amp;P/&amp;N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</sheetPr>
  <dimension ref="A1:DY3250"/>
  <sheetViews>
    <sheetView zoomScale="115" zoomScaleNormal="115" zoomScalePageLayoutView="159" workbookViewId="0">
      <selection activeCell="C6" sqref="C6:D6"/>
    </sheetView>
  </sheetViews>
  <sheetFormatPr baseColWidth="10" defaultColWidth="11.5703125" defaultRowHeight="16" x14ac:dyDescent="0.2"/>
  <cols>
    <col min="1" max="1" width="5.28515625" style="76" customWidth="1"/>
    <col min="2" max="2" width="35.28515625" style="76" customWidth="1"/>
    <col min="3" max="3" width="8.28515625" style="76" customWidth="1"/>
    <col min="4" max="4" width="5.28515625" style="76" customWidth="1"/>
    <col min="5" max="5" width="14.7109375" style="88" customWidth="1"/>
    <col min="6" max="6" width="17.140625" style="88" customWidth="1"/>
    <col min="7" max="7" width="23.7109375" style="76" customWidth="1"/>
    <col min="8" max="129" width="11.5703125" style="68"/>
  </cols>
  <sheetData>
    <row r="1" spans="1:129" s="90" customFormat="1" ht="12" customHeight="1" x14ac:dyDescent="0.2">
      <c r="A1" s="89" t="str">
        <f>'Mode d''emploi'!B1</f>
        <v>Document d'appui à la déclaration de conformité à la norme NF EN 62366-1</v>
      </c>
      <c r="B1" s="1"/>
      <c r="C1" s="2"/>
      <c r="D1" s="2"/>
      <c r="E1" s="85"/>
      <c r="F1" s="85"/>
      <c r="G1" s="85" t="s">
        <v>0</v>
      </c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  <c r="CV1" s="143"/>
      <c r="CW1" s="143"/>
      <c r="CX1" s="143"/>
      <c r="CY1" s="143"/>
      <c r="CZ1" s="143"/>
      <c r="DA1" s="143"/>
      <c r="DB1" s="143"/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143"/>
      <c r="DP1" s="143"/>
      <c r="DQ1" s="143"/>
      <c r="DR1" s="143"/>
      <c r="DS1" s="143"/>
      <c r="DT1" s="143"/>
      <c r="DU1" s="143"/>
      <c r="DV1" s="143"/>
      <c r="DW1" s="143"/>
      <c r="DX1" s="143"/>
      <c r="DY1" s="143"/>
    </row>
    <row r="2" spans="1:129" ht="18" x14ac:dyDescent="0.2">
      <c r="A2" s="273" t="str">
        <f>'Mode d''emploi'!B2</f>
        <v xml:space="preserve">   Autodiagnostic selon la norme NF EN 62366-1 : 2015</v>
      </c>
      <c r="B2" s="274"/>
      <c r="C2" s="274"/>
      <c r="D2" s="274"/>
      <c r="E2" s="274"/>
      <c r="F2" s="274"/>
      <c r="G2" s="275"/>
    </row>
    <row r="3" spans="1:129" s="141" customFormat="1" ht="17" customHeight="1" x14ac:dyDescent="0.15">
      <c r="A3" s="276" t="str">
        <f>'Mode d''emploi'!B5</f>
        <v>Etablissement :</v>
      </c>
      <c r="B3" s="277"/>
      <c r="C3" s="278" t="str">
        <f>'Mode d''emploi'!E5</f>
        <v>Nom de l'établissement</v>
      </c>
      <c r="D3" s="279"/>
      <c r="E3" s="279"/>
      <c r="F3" s="279"/>
      <c r="G3" s="280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</row>
    <row r="4" spans="1:129" ht="14" customHeight="1" x14ac:dyDescent="0.2">
      <c r="A4" s="281" t="s">
        <v>191</v>
      </c>
      <c r="B4" s="282"/>
      <c r="C4" s="283"/>
      <c r="D4" s="283"/>
      <c r="E4" s="283"/>
      <c r="F4" s="283"/>
      <c r="G4" s="284" t="s">
        <v>11</v>
      </c>
    </row>
    <row r="5" spans="1:129" ht="14" customHeight="1" x14ac:dyDescent="0.2">
      <c r="A5" s="292" t="s">
        <v>192</v>
      </c>
      <c r="B5" s="293"/>
      <c r="C5" s="294" t="s">
        <v>12</v>
      </c>
      <c r="D5" s="294"/>
      <c r="E5" s="294"/>
      <c r="F5" s="294"/>
      <c r="G5" s="284"/>
    </row>
    <row r="6" spans="1:129" ht="14" customHeight="1" x14ac:dyDescent="0.2">
      <c r="A6" s="292" t="s">
        <v>95</v>
      </c>
      <c r="B6" s="293"/>
      <c r="C6" s="294" t="s">
        <v>108</v>
      </c>
      <c r="D6" s="294"/>
      <c r="E6" s="295" t="s">
        <v>186</v>
      </c>
      <c r="F6" s="296"/>
      <c r="G6" s="284"/>
    </row>
    <row r="7" spans="1:129" ht="14" customHeight="1" x14ac:dyDescent="0.2">
      <c r="A7" s="286" t="s">
        <v>193</v>
      </c>
      <c r="B7" s="287"/>
      <c r="C7" s="294" t="s">
        <v>13</v>
      </c>
      <c r="D7" s="294"/>
      <c r="E7" s="294"/>
      <c r="F7" s="294"/>
      <c r="G7" s="284"/>
    </row>
    <row r="8" spans="1:129" ht="14" customHeight="1" x14ac:dyDescent="0.2">
      <c r="A8" s="288"/>
      <c r="B8" s="289"/>
      <c r="C8" s="298"/>
      <c r="D8" s="298"/>
      <c r="E8" s="298"/>
      <c r="F8" s="298"/>
      <c r="G8" s="285"/>
    </row>
    <row r="9" spans="1:129" ht="4" customHeight="1" x14ac:dyDescent="0.2">
      <c r="A9" s="91"/>
      <c r="B9" s="92"/>
      <c r="C9" s="91"/>
      <c r="D9" s="91"/>
      <c r="E9" s="93"/>
      <c r="F9" s="93"/>
      <c r="G9" s="91"/>
    </row>
    <row r="10" spans="1:129" s="104" customFormat="1" ht="25" customHeight="1" x14ac:dyDescent="0.15">
      <c r="A10" s="158" t="s">
        <v>111</v>
      </c>
      <c r="B10" s="158" t="s">
        <v>92</v>
      </c>
      <c r="C10" s="105" t="s">
        <v>14</v>
      </c>
      <c r="D10" s="105" t="s">
        <v>15</v>
      </c>
      <c r="E10" s="105" t="s">
        <v>16</v>
      </c>
      <c r="F10" s="106" t="s">
        <v>82</v>
      </c>
      <c r="G10" s="105" t="s">
        <v>91</v>
      </c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5"/>
      <c r="DK10" s="145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DW10" s="145"/>
      <c r="DX10" s="145"/>
      <c r="DY10" s="145"/>
    </row>
    <row r="11" spans="1:129" ht="19" customHeight="1" x14ac:dyDescent="0.2">
      <c r="A11" s="290" t="s">
        <v>17</v>
      </c>
      <c r="B11" s="291"/>
      <c r="C11" s="291"/>
      <c r="D11" s="185" t="str">
        <f>IFERROR(AVERAGE(D12),"")</f>
        <v/>
      </c>
      <c r="E11" s="297" t="str">
        <f>IFERROR(VLOOKUP(G11,Util_E!$A$14:$B$17,2),"")</f>
        <v/>
      </c>
      <c r="F11" s="297"/>
      <c r="G11" s="186" t="str">
        <f>IFERROR(VLOOKUP(D11,Util_E!$A$22:$B$32,2),"")</f>
        <v/>
      </c>
    </row>
    <row r="12" spans="1:129" ht="20" customHeight="1" x14ac:dyDescent="0.2">
      <c r="A12" s="180" t="s">
        <v>21</v>
      </c>
      <c r="B12" s="181" t="s">
        <v>130</v>
      </c>
      <c r="C12" s="182"/>
      <c r="D12" s="183" t="str">
        <f>IFERROR(AVERAGE(D13,D21),"")</f>
        <v/>
      </c>
      <c r="E12" s="299" t="str">
        <f>IFERROR(VLOOKUP(G12,Util_E!$A$14:$B$17,2),"")</f>
        <v/>
      </c>
      <c r="F12" s="299"/>
      <c r="G12" s="184" t="str">
        <f>IFERROR(VLOOKUP(D12,Util_E!$A$22:$B$32,2),"")</f>
        <v/>
      </c>
    </row>
    <row r="13" spans="1:129" ht="15" customHeight="1" x14ac:dyDescent="0.2">
      <c r="A13" s="187" t="s">
        <v>22</v>
      </c>
      <c r="B13" s="188" t="s">
        <v>202</v>
      </c>
      <c r="C13" s="189" t="str">
        <f>IFERROR(IF(D13="",Util_E!$A$11,VLOOKUP(D13,Util_E!$A$21:$B$32,2)),"")</f>
        <v>en attente</v>
      </c>
      <c r="D13" s="189" t="str">
        <f>IF(AND(COUNTIF(D14:D20,"NA")=COUNTIF(D14:D20,"&lt;&gt; "),COUNTIF(D14:D20,"NA")&gt;0),"NA",IF(SUM(D14:D20)&gt;0,AVERAGE(D14:D20),""))</f>
        <v/>
      </c>
      <c r="E13" s="271" t="str">
        <f>IFERROR(IF(D13="","",VLOOKUP(C13,Util_E!$A$14:$B$18,2)),"")</f>
        <v/>
      </c>
      <c r="F13" s="271"/>
      <c r="G13" s="272"/>
    </row>
    <row r="14" spans="1:129" ht="37" customHeight="1" x14ac:dyDescent="0.2">
      <c r="A14" s="191" t="s">
        <v>18</v>
      </c>
      <c r="B14" s="130" t="s">
        <v>131</v>
      </c>
      <c r="C14" s="131" t="s">
        <v>201</v>
      </c>
      <c r="D14" s="134" t="str">
        <f>IFERROR(VLOOKUP(C14,Util_E!$A$2:$C$7,3,FALSE),"")</f>
        <v xml:space="preserve"> </v>
      </c>
      <c r="E14" s="132" t="str">
        <f>IFERROR(VLOOKUP(C14,Util_E!$A$2:$C$7,2,FALSE),"")</f>
        <v>Libellé du critère quand il sera choisi</v>
      </c>
      <c r="F14" s="128"/>
      <c r="G14" s="129"/>
    </row>
    <row r="15" spans="1:129" ht="30" customHeight="1" x14ac:dyDescent="0.2">
      <c r="A15" s="191" t="s">
        <v>194</v>
      </c>
      <c r="B15" s="130" t="s">
        <v>152</v>
      </c>
      <c r="C15" s="131" t="s">
        <v>201</v>
      </c>
      <c r="D15" s="134" t="str">
        <f>IFERROR(VLOOKUP(C15,Util_E!$A$2:$C$7,3,FALSE),"")</f>
        <v xml:space="preserve"> </v>
      </c>
      <c r="E15" s="132" t="str">
        <f>IFERROR(VLOOKUP(C15,Util_E!$A$2:$C$7,2,FALSE),"")</f>
        <v>Libellé du critère quand il sera choisi</v>
      </c>
      <c r="F15" s="128"/>
      <c r="G15" s="129"/>
    </row>
    <row r="16" spans="1:129" ht="30" customHeight="1" x14ac:dyDescent="0.2">
      <c r="A16" s="191" t="s">
        <v>195</v>
      </c>
      <c r="B16" s="130" t="s">
        <v>132</v>
      </c>
      <c r="C16" s="131" t="s">
        <v>201</v>
      </c>
      <c r="D16" s="134" t="str">
        <f>IFERROR(VLOOKUP(C16,Util_E!$A$2:$C$7,3,FALSE),"")</f>
        <v xml:space="preserve"> </v>
      </c>
      <c r="E16" s="132" t="str">
        <f>IFERROR(VLOOKUP(C16,Util_E!$A$2:$C$7,2,FALSE),"")</f>
        <v>Libellé du critère quand il sera choisi</v>
      </c>
      <c r="F16" s="128"/>
      <c r="G16" s="129"/>
    </row>
    <row r="17" spans="1:7" ht="30" customHeight="1" x14ac:dyDescent="0.2">
      <c r="A17" s="191" t="s">
        <v>196</v>
      </c>
      <c r="B17" s="130" t="s">
        <v>133</v>
      </c>
      <c r="C17" s="131" t="s">
        <v>201</v>
      </c>
      <c r="D17" s="134" t="str">
        <f>IFERROR(VLOOKUP(C17,Util_E!$A$2:$C$7,3,FALSE),"")</f>
        <v xml:space="preserve"> </v>
      </c>
      <c r="E17" s="132" t="str">
        <f>IFERROR(VLOOKUP(C17,Util_E!$A$2:$C$7,2,FALSE),"")</f>
        <v>Libellé du critère quand il sera choisi</v>
      </c>
      <c r="F17" s="128"/>
      <c r="G17" s="129"/>
    </row>
    <row r="18" spans="1:7" ht="30" customHeight="1" x14ac:dyDescent="0.2">
      <c r="A18" s="191" t="s">
        <v>197</v>
      </c>
      <c r="B18" s="130" t="s">
        <v>134</v>
      </c>
      <c r="C18" s="131" t="s">
        <v>201</v>
      </c>
      <c r="D18" s="134" t="str">
        <f>IFERROR(VLOOKUP(C18,Util_E!$A$2:$C$7,3,FALSE),"")</f>
        <v xml:space="preserve"> </v>
      </c>
      <c r="E18" s="132" t="str">
        <f>IFERROR(VLOOKUP(C18,Util_E!$A$2:$C$7,2,FALSE),"")</f>
        <v>Libellé du critère quand il sera choisi</v>
      </c>
      <c r="F18" s="128"/>
      <c r="G18" s="129"/>
    </row>
    <row r="19" spans="1:7" ht="40" customHeight="1" x14ac:dyDescent="0.2">
      <c r="A19" s="191" t="str">
        <f t="shared" ref="A19" si="0">CONCATENATE("cr ",MID(A18,3,4)+1)</f>
        <v>cr 6</v>
      </c>
      <c r="B19" s="130" t="s">
        <v>153</v>
      </c>
      <c r="C19" s="131" t="s">
        <v>201</v>
      </c>
      <c r="D19" s="134" t="str">
        <f>IFERROR(VLOOKUP(C19,Util_E!$A$2:$C$7,3,FALSE),"")</f>
        <v xml:space="preserve"> </v>
      </c>
      <c r="E19" s="132" t="str">
        <f>IFERROR(VLOOKUP(C19,Util_E!$A$2:$C$7,2,FALSE),"")</f>
        <v>Libellé du critère quand il sera choisi</v>
      </c>
      <c r="F19" s="128"/>
      <c r="G19" s="129"/>
    </row>
    <row r="20" spans="1:7" ht="40" customHeight="1" x14ac:dyDescent="0.2">
      <c r="A20" s="133" t="s">
        <v>138</v>
      </c>
      <c r="B20" s="165" t="s">
        <v>139</v>
      </c>
      <c r="C20" s="131" t="s">
        <v>201</v>
      </c>
      <c r="D20" s="134" t="str">
        <f>IFERROR(VLOOKUP(C20,Util_E!$A$2:$C$7,3,FALSE),"")</f>
        <v xml:space="preserve"> </v>
      </c>
      <c r="E20" s="132" t="str">
        <f>IFERROR(VLOOKUP(C20,Util_E!$A$2:$C$7,2,FALSE),"")</f>
        <v>Libellé du critère quand il sera choisi</v>
      </c>
      <c r="F20" s="269"/>
      <c r="G20" s="270"/>
    </row>
    <row r="21" spans="1:7" ht="23" customHeight="1" x14ac:dyDescent="0.2">
      <c r="A21" s="187" t="s">
        <v>23</v>
      </c>
      <c r="B21" s="188" t="s">
        <v>135</v>
      </c>
      <c r="C21" s="189" t="str">
        <f>IFERROR(IF(D21="",Util_E!$A$11,VLOOKUP(D21,Util_E!$A$21:$B$32,2)),"")</f>
        <v>en attente</v>
      </c>
      <c r="D21" s="189" t="str">
        <f>IF(AND(COUNTIF(D22:D24,"NA")=COUNTIF(D22:D24,"&lt;&gt; "),COUNTIF(D22:D24,"NA")&gt;0),"NA",IF(SUM(D22:D24)&gt;0,AVERAGE(D22:D24),""))</f>
        <v/>
      </c>
      <c r="E21" s="271" t="str">
        <f>IFERROR(IF(D21="","",VLOOKUP(C21,Util_E!$A$14:$B$18,2)),"")</f>
        <v/>
      </c>
      <c r="F21" s="271"/>
      <c r="G21" s="272"/>
    </row>
    <row r="22" spans="1:7" ht="20" x14ac:dyDescent="0.2">
      <c r="A22" s="191" t="s">
        <v>175</v>
      </c>
      <c r="B22" s="130" t="s">
        <v>154</v>
      </c>
      <c r="C22" s="131" t="s">
        <v>201</v>
      </c>
      <c r="D22" s="134" t="str">
        <f>IFERROR(VLOOKUP(C22,Util_E!$A$2:$C$7,3,FALSE),"")</f>
        <v xml:space="preserve"> </v>
      </c>
      <c r="E22" s="132" t="str">
        <f>IFERROR(VLOOKUP(C22,Util_E!$A$2:$C$7,2,FALSE),"")</f>
        <v>Libellé du critère quand il sera choisi</v>
      </c>
      <c r="F22" s="128"/>
      <c r="G22" s="129"/>
    </row>
    <row r="23" spans="1:7" ht="30" customHeight="1" x14ac:dyDescent="0.2">
      <c r="A23" s="191" t="str">
        <f>CONCATENATE("cr ",MID(A22,3,4)+1)</f>
        <v>cr 2</v>
      </c>
      <c r="B23" s="135" t="s">
        <v>155</v>
      </c>
      <c r="C23" s="131" t="s">
        <v>201</v>
      </c>
      <c r="D23" s="134" t="str">
        <f>IFERROR(VLOOKUP(C23,Util_E!$A$2:$C$7,3,FALSE),"")</f>
        <v xml:space="preserve"> </v>
      </c>
      <c r="E23" s="132" t="str">
        <f>IFERROR(VLOOKUP(C23,Util_E!$A$2:$C$7,2,FALSE),"")</f>
        <v>Libellé du critère quand il sera choisi</v>
      </c>
      <c r="F23" s="128"/>
      <c r="G23" s="129"/>
    </row>
    <row r="24" spans="1:7" ht="30" customHeight="1" x14ac:dyDescent="0.2">
      <c r="A24" s="133" t="str">
        <f t="shared" ref="A24" si="1">CONCATENATE("cr ",MID(A23,3,4)+1)</f>
        <v>cr 3</v>
      </c>
      <c r="B24" s="165" t="s">
        <v>156</v>
      </c>
      <c r="C24" s="131" t="s">
        <v>201</v>
      </c>
      <c r="D24" s="134" t="str">
        <f>IFERROR(VLOOKUP(C24,Util_E!$A$2:$C$7,3,FALSE),"")</f>
        <v xml:space="preserve"> </v>
      </c>
      <c r="E24" s="132" t="str">
        <f>IFERROR(VLOOKUP(C24,Util_E!$A$2:$C$7,2,FALSE),"")</f>
        <v>Libellé du critère quand il sera choisi</v>
      </c>
      <c r="F24" s="269"/>
      <c r="G24" s="270"/>
    </row>
    <row r="25" spans="1:7" ht="16" customHeight="1" x14ac:dyDescent="0.2">
      <c r="A25" s="187" t="s">
        <v>24</v>
      </c>
      <c r="B25" s="188" t="s">
        <v>136</v>
      </c>
      <c r="C25" s="189" t="str">
        <f>IFERROR(IF(D25="",Util_E!$A$11,VLOOKUP(D25,Util_E!$A$21:$B$32,2)),"")</f>
        <v>en attente</v>
      </c>
      <c r="D25" s="189" t="str">
        <f>IF(AND(COUNTIF(D26:D27,"NA")=COUNTIF(D26:D27,"&lt;&gt; "),COUNTIF(D26:D27,"NA")&gt;0),"NA",IF(SUM(D26:D27)&gt;0,AVERAGE(D26:D27),""))</f>
        <v/>
      </c>
      <c r="E25" s="271" t="str">
        <f>IFERROR(IF(D25="","",VLOOKUP(C25,Util_E!$A$14:$B$18,2)),"")</f>
        <v/>
      </c>
      <c r="F25" s="271"/>
      <c r="G25" s="272"/>
    </row>
    <row r="26" spans="1:7" ht="30" customHeight="1" x14ac:dyDescent="0.2">
      <c r="A26" s="191" t="s">
        <v>18</v>
      </c>
      <c r="B26" s="130" t="s">
        <v>137</v>
      </c>
      <c r="C26" s="131" t="s">
        <v>201</v>
      </c>
      <c r="D26" s="134" t="str">
        <f>IFERROR(VLOOKUP(C26,Util_E!$A$2:$C$7,3,FALSE),"")</f>
        <v xml:space="preserve"> </v>
      </c>
      <c r="E26" s="132" t="str">
        <f>IFERROR(VLOOKUP(C26,Util_E!$A$2:$C$7,2,FALSE),"")</f>
        <v>Libellé du critère quand il sera choisi</v>
      </c>
      <c r="F26" s="128"/>
      <c r="G26" s="129"/>
    </row>
    <row r="27" spans="1:7" ht="30" customHeight="1" x14ac:dyDescent="0.2">
      <c r="A27" s="191" t="s">
        <v>194</v>
      </c>
      <c r="B27" s="165" t="s">
        <v>151</v>
      </c>
      <c r="C27" s="131" t="s">
        <v>201</v>
      </c>
      <c r="D27" s="134" t="str">
        <f>IFERROR(VLOOKUP(C27,Util_E!$A$2:$C$7,3,FALSE),"")</f>
        <v xml:space="preserve"> </v>
      </c>
      <c r="E27" s="132" t="str">
        <f>IFERROR(VLOOKUP(C27,Util_E!$A$2:$C$7,2,FALSE),"")</f>
        <v>Libellé du critère quand il sera choisi</v>
      </c>
      <c r="F27" s="269"/>
      <c r="G27" s="270"/>
    </row>
    <row r="28" spans="1:7" ht="16" customHeight="1" x14ac:dyDescent="0.2">
      <c r="A28" s="187" t="s">
        <v>78</v>
      </c>
      <c r="B28" s="188" t="s">
        <v>140</v>
      </c>
      <c r="C28" s="189" t="str">
        <f>IFERROR(IF(D28="",Util_E!$A$11,VLOOKUP(D28,Util_E!$A$21:$B$32,2)),"")</f>
        <v>en attente</v>
      </c>
      <c r="D28" s="189" t="str">
        <f>IF(AND(COUNTIF(D29:D31,"NA")=COUNTIF(D29:D31,"&lt;&gt; "),COUNTIF(D29:D31,"NA")&gt;0),"NA",IF(SUM(D29:D31)&gt;0,AVERAGE(D29:D31),""))</f>
        <v/>
      </c>
      <c r="E28" s="271" t="str">
        <f>IFERROR(IF(D28="","",VLOOKUP(C28,Util_E!$A$14:$B$18,2)),"")</f>
        <v/>
      </c>
      <c r="F28" s="271"/>
      <c r="G28" s="272"/>
    </row>
    <row r="29" spans="1:7" ht="30" customHeight="1" x14ac:dyDescent="0.2">
      <c r="A29" s="191" t="s">
        <v>18</v>
      </c>
      <c r="B29" s="130" t="s">
        <v>149</v>
      </c>
      <c r="C29" s="131" t="s">
        <v>201</v>
      </c>
      <c r="D29" s="134" t="str">
        <f>IFERROR(VLOOKUP(C29,Util_E!$A$2:$C$7,3,FALSE),"")</f>
        <v xml:space="preserve"> </v>
      </c>
      <c r="E29" s="132" t="str">
        <f>IFERROR(VLOOKUP(C29,Util_E!$A$2:$C$7,2,FALSE),"")</f>
        <v>Libellé du critère quand il sera choisi</v>
      </c>
      <c r="F29" s="128"/>
      <c r="G29" s="129"/>
    </row>
    <row r="30" spans="1:7" ht="30" customHeight="1" x14ac:dyDescent="0.2">
      <c r="A30" s="191" t="s">
        <v>194</v>
      </c>
      <c r="B30" s="130" t="s">
        <v>150</v>
      </c>
      <c r="C30" s="131" t="s">
        <v>201</v>
      </c>
      <c r="D30" s="134" t="str">
        <f>IFERROR(VLOOKUP(C30,Util_E!$A$2:$C$7,3,FALSE),"")</f>
        <v xml:space="preserve"> </v>
      </c>
      <c r="E30" s="132" t="str">
        <f>IFERROR(VLOOKUP(C30,Util_E!$A$2:$C$7,2,FALSE),"")</f>
        <v>Libellé du critère quand il sera choisi</v>
      </c>
      <c r="F30" s="163"/>
      <c r="G30" s="164"/>
    </row>
    <row r="31" spans="1:7" ht="30" customHeight="1" x14ac:dyDescent="0.2">
      <c r="A31" s="191" t="s">
        <v>195</v>
      </c>
      <c r="B31" s="165" t="s">
        <v>151</v>
      </c>
      <c r="C31" s="131" t="s">
        <v>201</v>
      </c>
      <c r="D31" s="134" t="str">
        <f>IFERROR(VLOOKUP(C31,Util_E!$A$2:$C$7,3,FALSE),"")</f>
        <v xml:space="preserve"> </v>
      </c>
      <c r="E31" s="132" t="str">
        <f>IFERROR(VLOOKUP(C31,Util_E!$A$2:$C$7,2,FALSE),"")</f>
        <v>Libellé du critère quand il sera choisi</v>
      </c>
      <c r="F31" s="269"/>
      <c r="G31" s="270"/>
    </row>
    <row r="32" spans="1:7" x14ac:dyDescent="0.2">
      <c r="A32" s="190" t="s">
        <v>79</v>
      </c>
      <c r="B32" s="188" t="s">
        <v>141</v>
      </c>
      <c r="C32" s="189" t="str">
        <f>IFERROR(IF(D32="",Util_E!$A$11,VLOOKUP(D32,Util_E!$A$21:$B$32,2)),"")</f>
        <v>en attente</v>
      </c>
      <c r="D32" s="189" t="str">
        <f>IF(AND(COUNTIF(D33:D35,"NA")=COUNTIF(D33:D35,"&lt;&gt; "),COUNTIF(D33:D35,"NA")&gt;0),"NA",IF(SUM(D33:D35)&gt;0,AVERAGE(D33:D35),""))</f>
        <v/>
      </c>
      <c r="E32" s="271" t="str">
        <f>IFERROR(IF(D32="","",VLOOKUP(C32,Util_E!$A$14:$B$18,2)),"")</f>
        <v/>
      </c>
      <c r="F32" s="271"/>
      <c r="G32" s="272"/>
    </row>
    <row r="33" spans="1:7" ht="30" customHeight="1" x14ac:dyDescent="0.2">
      <c r="A33" s="191" t="s">
        <v>18</v>
      </c>
      <c r="B33" s="130" t="s">
        <v>157</v>
      </c>
      <c r="C33" s="131" t="s">
        <v>201</v>
      </c>
      <c r="D33" s="134" t="str">
        <f>IFERROR(VLOOKUP(C33,Util_E!$A$2:$C$7,3,FALSE),"")</f>
        <v xml:space="preserve"> </v>
      </c>
      <c r="E33" s="132" t="str">
        <f>IFERROR(VLOOKUP(C33,Util_E!$A$2:$C$7,2,FALSE),"")</f>
        <v>Libellé du critère quand il sera choisi</v>
      </c>
      <c r="F33" s="128"/>
      <c r="G33" s="129"/>
    </row>
    <row r="34" spans="1:7" ht="30" customHeight="1" x14ac:dyDescent="0.2">
      <c r="A34" s="191" t="s">
        <v>194</v>
      </c>
      <c r="B34" s="130" t="s">
        <v>158</v>
      </c>
      <c r="C34" s="131" t="s">
        <v>201</v>
      </c>
      <c r="D34" s="134" t="str">
        <f>IFERROR(VLOOKUP(C34,Util_E!$A$2:$C$7,3,FALSE),"")</f>
        <v xml:space="preserve"> </v>
      </c>
      <c r="E34" s="132" t="str">
        <f>IFERROR(VLOOKUP(C34,Util_E!$A$2:$C$7,2,FALSE),"")</f>
        <v>Libellé du critère quand il sera choisi</v>
      </c>
      <c r="F34" s="128"/>
      <c r="G34" s="129"/>
    </row>
    <row r="35" spans="1:7" ht="30" customHeight="1" x14ac:dyDescent="0.2">
      <c r="A35" s="133" t="s">
        <v>195</v>
      </c>
      <c r="B35" s="165" t="s">
        <v>151</v>
      </c>
      <c r="C35" s="131" t="s">
        <v>201</v>
      </c>
      <c r="D35" s="134" t="str">
        <f>IFERROR(VLOOKUP(C35,Util_E!$A$2:$C$7,3,FALSE),"")</f>
        <v xml:space="preserve"> </v>
      </c>
      <c r="E35" s="132" t="str">
        <f>IFERROR(VLOOKUP(C35,Util_E!$A$2:$C$7,2,FALSE),"")</f>
        <v>Libellé du critère quand il sera choisi</v>
      </c>
      <c r="F35" s="269"/>
      <c r="G35" s="270"/>
    </row>
    <row r="36" spans="1:7" x14ac:dyDescent="0.2">
      <c r="A36" s="190" t="s">
        <v>80</v>
      </c>
      <c r="B36" s="188" t="s">
        <v>142</v>
      </c>
      <c r="C36" s="189" t="str">
        <f>IFERROR(IF(D36="",Util_E!$A$11,VLOOKUP(D36,Util_E!$A$21:$B$32,2)),"")</f>
        <v>en attente</v>
      </c>
      <c r="D36" s="189" t="str">
        <f>IF(AND(COUNTIF(D37:D41,"NA")=COUNTIF(D37:D41,"&lt;&gt; "),COUNTIF(D37:D41,"NA")&gt;0),"NA",IF(SUM(D37:D41)&gt;0,AVERAGE(D37:D41),""))</f>
        <v/>
      </c>
      <c r="E36" s="271" t="str">
        <f>IFERROR(IF(D36="","",VLOOKUP(C36,Util_E!$A$14:$B$18,2)),"")</f>
        <v/>
      </c>
      <c r="F36" s="271"/>
      <c r="G36" s="272"/>
    </row>
    <row r="37" spans="1:7" ht="30" customHeight="1" x14ac:dyDescent="0.2">
      <c r="A37" s="191" t="s">
        <v>175</v>
      </c>
      <c r="B37" s="130" t="s">
        <v>159</v>
      </c>
      <c r="C37" s="131" t="s">
        <v>201</v>
      </c>
      <c r="D37" s="134" t="str">
        <f>IFERROR(VLOOKUP(C37,Util_E!$A$2:$C$7,3,FALSE),"")</f>
        <v xml:space="preserve"> </v>
      </c>
      <c r="E37" s="132" t="str">
        <f>IFERROR(VLOOKUP(C37,Util_E!$A$2:$C$7,2,FALSE),"")</f>
        <v>Libellé du critère quand il sera choisi</v>
      </c>
      <c r="F37" s="128"/>
      <c r="G37" s="129"/>
    </row>
    <row r="38" spans="1:7" ht="30" customHeight="1" x14ac:dyDescent="0.2">
      <c r="A38" s="191" t="s">
        <v>176</v>
      </c>
      <c r="B38" s="130" t="s">
        <v>160</v>
      </c>
      <c r="C38" s="131" t="s">
        <v>201</v>
      </c>
      <c r="D38" s="134" t="str">
        <f>IFERROR(VLOOKUP(C38,Util_E!$A$2:$C$7,3,FALSE),"")</f>
        <v xml:space="preserve"> </v>
      </c>
      <c r="E38" s="132" t="str">
        <f>IFERROR(VLOOKUP(C38,Util_E!$A$2:$C$7,2,FALSE),"")</f>
        <v>Libellé du critère quand il sera choisi</v>
      </c>
      <c r="F38" s="128"/>
      <c r="G38" s="129"/>
    </row>
    <row r="39" spans="1:7" ht="30" customHeight="1" x14ac:dyDescent="0.2">
      <c r="A39" s="191" t="s">
        <v>177</v>
      </c>
      <c r="B39" s="130" t="s">
        <v>161</v>
      </c>
      <c r="C39" s="131" t="s">
        <v>201</v>
      </c>
      <c r="D39" s="134" t="str">
        <f>IFERROR(VLOOKUP(C39,Util_E!$A$2:$C$7,3,FALSE),"")</f>
        <v xml:space="preserve"> </v>
      </c>
      <c r="E39" s="132" t="str">
        <f>IFERROR(VLOOKUP(C39,Util_E!$A$2:$C$7,2,FALSE),"")</f>
        <v>Libellé du critère quand il sera choisi</v>
      </c>
      <c r="F39" s="128"/>
      <c r="G39" s="129"/>
    </row>
    <row r="40" spans="1:7" ht="30" customHeight="1" x14ac:dyDescent="0.2">
      <c r="A40" s="191" t="s">
        <v>178</v>
      </c>
      <c r="B40" s="130" t="s">
        <v>162</v>
      </c>
      <c r="C40" s="131" t="s">
        <v>201</v>
      </c>
      <c r="D40" s="134" t="str">
        <f>IFERROR(VLOOKUP(C40,Util_E!$A$2:$C$7,3,FALSE),"")</f>
        <v xml:space="preserve"> </v>
      </c>
      <c r="E40" s="132" t="str">
        <f>IFERROR(VLOOKUP(C40,Util_E!$A$2:$C$7,2,FALSE),"")</f>
        <v>Libellé du critère quand il sera choisi</v>
      </c>
      <c r="F40" s="128"/>
      <c r="G40" s="129"/>
    </row>
    <row r="41" spans="1:7" ht="30" customHeight="1" x14ac:dyDescent="0.2">
      <c r="A41" s="133" t="s">
        <v>179</v>
      </c>
      <c r="B41" s="165" t="s">
        <v>151</v>
      </c>
      <c r="C41" s="131" t="s">
        <v>201</v>
      </c>
      <c r="D41" s="134" t="str">
        <f>IFERROR(VLOOKUP(C41,Util_E!$A$2:$C$7,3,FALSE),"")</f>
        <v xml:space="preserve"> </v>
      </c>
      <c r="E41" s="132" t="str">
        <f>IFERROR(VLOOKUP(C41,Util_E!$A$2:$C$7,2,FALSE),"")</f>
        <v>Libellé du critère quand il sera choisi</v>
      </c>
      <c r="F41" s="269"/>
      <c r="G41" s="270"/>
    </row>
    <row r="42" spans="1:7" x14ac:dyDescent="0.2">
      <c r="A42" s="191" t="s">
        <v>143</v>
      </c>
      <c r="B42" s="188" t="s">
        <v>144</v>
      </c>
      <c r="C42" s="189" t="str">
        <f>IFERROR(IF(D42="",Util_E!$A$11,VLOOKUP(D42,Util_E!$A$21:$B$32,2)),"")</f>
        <v>en attente</v>
      </c>
      <c r="D42" s="189" t="str">
        <f>IF(AND(COUNTIF(D43:D46,"NA")=COUNTIF(D43:D46,"&lt;&gt; "),COUNTIF(D43:D46,"NA")&gt;0),"NA",IF(SUM(D43:D46)&gt;0,AVERAGE(D43:D46),""))</f>
        <v/>
      </c>
      <c r="E42" s="271" t="str">
        <f>IFERROR(IF(D42="","",VLOOKUP(C42,Util_E!$A$14:$B$18,2)),"")</f>
        <v/>
      </c>
      <c r="F42" s="271"/>
      <c r="G42" s="272"/>
    </row>
    <row r="43" spans="1:7" ht="39" customHeight="1" x14ac:dyDescent="0.2">
      <c r="A43" s="191" t="s">
        <v>175</v>
      </c>
      <c r="B43" s="130" t="s">
        <v>163</v>
      </c>
      <c r="C43" s="131" t="s">
        <v>201</v>
      </c>
      <c r="D43" s="134" t="str">
        <f>IFERROR(VLOOKUP(C43,Util_E!$A$2:$C$7,3,FALSE),"")</f>
        <v xml:space="preserve"> </v>
      </c>
      <c r="E43" s="132" t="str">
        <f>IFERROR(VLOOKUP(C43,Util_E!$A$2:$C$7,2,FALSE),"")</f>
        <v>Libellé du critère quand il sera choisi</v>
      </c>
      <c r="F43" s="128"/>
      <c r="G43" s="129"/>
    </row>
    <row r="44" spans="1:7" ht="39" customHeight="1" x14ac:dyDescent="0.2">
      <c r="A44" s="191" t="s">
        <v>176</v>
      </c>
      <c r="B44" s="130" t="s">
        <v>164</v>
      </c>
      <c r="C44" s="131" t="s">
        <v>201</v>
      </c>
      <c r="D44" s="134" t="str">
        <f>IFERROR(VLOOKUP(C44,Util_E!$A$2:$C$7,3,FALSE),"")</f>
        <v xml:space="preserve"> </v>
      </c>
      <c r="E44" s="132" t="str">
        <f>IFERROR(VLOOKUP(C44,Util_E!$A$2:$C$7,2,FALSE),"")</f>
        <v>Libellé du critère quand il sera choisi</v>
      </c>
      <c r="F44" s="128"/>
      <c r="G44" s="129"/>
    </row>
    <row r="45" spans="1:7" ht="39" customHeight="1" x14ac:dyDescent="0.2">
      <c r="A45" s="191" t="s">
        <v>177</v>
      </c>
      <c r="B45" s="130" t="s">
        <v>165</v>
      </c>
      <c r="C45" s="131" t="s">
        <v>201</v>
      </c>
      <c r="D45" s="134" t="str">
        <f>IFERROR(VLOOKUP(C45,Util_E!$A$2:$C$7,3,FALSE),"")</f>
        <v xml:space="preserve"> </v>
      </c>
      <c r="E45" s="132" t="str">
        <f>IFERROR(VLOOKUP(C45,Util_E!$A$2:$C$7,2,FALSE),"")</f>
        <v>Libellé du critère quand il sera choisi</v>
      </c>
      <c r="F45" s="128"/>
      <c r="G45" s="129"/>
    </row>
    <row r="46" spans="1:7" ht="39" customHeight="1" x14ac:dyDescent="0.2">
      <c r="A46" s="133" t="s">
        <v>178</v>
      </c>
      <c r="B46" s="165" t="s">
        <v>151</v>
      </c>
      <c r="C46" s="131" t="s">
        <v>201</v>
      </c>
      <c r="D46" s="134" t="str">
        <f>IFERROR(VLOOKUP(C46,Util_E!$A$2:$C$7,3,FALSE),"")</f>
        <v xml:space="preserve"> </v>
      </c>
      <c r="E46" s="132" t="str">
        <f>IFERROR(VLOOKUP(C46,Util_E!$A$2:$C$7,2,FALSE),"")</f>
        <v>Libellé du critère quand il sera choisi</v>
      </c>
      <c r="F46" s="269"/>
      <c r="G46" s="270"/>
    </row>
    <row r="47" spans="1:7" ht="16" customHeight="1" x14ac:dyDescent="0.2">
      <c r="A47" s="187" t="s">
        <v>145</v>
      </c>
      <c r="B47" s="188" t="s">
        <v>146</v>
      </c>
      <c r="C47" s="189" t="str">
        <f>IFERROR(IF(D47="",Util_E!$A$11,VLOOKUP(D47,Util_E!$A$21:$B$32,2)),"")</f>
        <v>en attente</v>
      </c>
      <c r="D47" s="189" t="str">
        <f>IF(AND(COUNTIF(D48:D51,"NA")=COUNTIF(D48:D51,"&lt;&gt; "),COUNTIF(D48:D51,"NA")&gt;0),"NA",IF(SUM(D48:D51)&gt;0,AVERAGE(D48:D51),""))</f>
        <v/>
      </c>
      <c r="E47" s="271" t="str">
        <f>IFERROR(IF(D47="","",VLOOKUP(C47,Util_E!$A$14:$B$18,2)),"")</f>
        <v/>
      </c>
      <c r="F47" s="271"/>
      <c r="G47" s="272"/>
    </row>
    <row r="48" spans="1:7" ht="30" customHeight="1" x14ac:dyDescent="0.2">
      <c r="A48" s="191" t="s">
        <v>175</v>
      </c>
      <c r="B48" s="136" t="s">
        <v>166</v>
      </c>
      <c r="C48" s="131" t="s">
        <v>201</v>
      </c>
      <c r="D48" s="134" t="str">
        <f>IFERROR(VLOOKUP(C48,Util_E!$A$2:$C$7,3,FALSE),"")</f>
        <v xml:space="preserve"> </v>
      </c>
      <c r="E48" s="132" t="str">
        <f>IFERROR(VLOOKUP(C48,Util_E!$A$2:$C$7,2,FALSE),"")</f>
        <v>Libellé du critère quand il sera choisi</v>
      </c>
      <c r="F48" s="128"/>
      <c r="G48" s="129"/>
    </row>
    <row r="49" spans="1:7" ht="30" customHeight="1" x14ac:dyDescent="0.2">
      <c r="A49" s="191" t="s">
        <v>176</v>
      </c>
      <c r="B49" s="136" t="s">
        <v>167</v>
      </c>
      <c r="C49" s="131" t="s">
        <v>201</v>
      </c>
      <c r="D49" s="134" t="str">
        <f>IFERROR(VLOOKUP(C49,Util_E!$A$2:$C$7,3,FALSE),"")</f>
        <v xml:space="preserve"> </v>
      </c>
      <c r="E49" s="132" t="str">
        <f>IFERROR(VLOOKUP(C49,Util_E!$A$2:$C$7,2,FALSE),"")</f>
        <v>Libellé du critère quand il sera choisi</v>
      </c>
      <c r="F49" s="128"/>
      <c r="G49" s="129"/>
    </row>
    <row r="50" spans="1:7" ht="30" customHeight="1" x14ac:dyDescent="0.2">
      <c r="A50" s="191" t="s">
        <v>177</v>
      </c>
      <c r="B50" s="136" t="s">
        <v>168</v>
      </c>
      <c r="C50" s="131" t="s">
        <v>201</v>
      </c>
      <c r="D50" s="134" t="str">
        <f>IFERROR(VLOOKUP(C50,Util_E!$A$2:$C$7,3,FALSE),"")</f>
        <v xml:space="preserve"> </v>
      </c>
      <c r="E50" s="132" t="str">
        <f>IFERROR(VLOOKUP(C50,Util_E!$A$2:$C$7,2,FALSE),"")</f>
        <v>Libellé du critère quand il sera choisi</v>
      </c>
      <c r="F50" s="128"/>
      <c r="G50" s="129"/>
    </row>
    <row r="51" spans="1:7" ht="30" customHeight="1" x14ac:dyDescent="0.2">
      <c r="A51" s="191" t="s">
        <v>178</v>
      </c>
      <c r="B51" s="136" t="s">
        <v>169</v>
      </c>
      <c r="C51" s="131" t="s">
        <v>201</v>
      </c>
      <c r="D51" s="134" t="str">
        <f>IFERROR(VLOOKUP(C51,Util_E!$A$2:$C$7,3,FALSE),"")</f>
        <v xml:space="preserve"> </v>
      </c>
      <c r="E51" s="132" t="str">
        <f>IFERROR(VLOOKUP(C51,Util_E!$A$2:$C$7,2,FALSE),"")</f>
        <v>Libellé du critère quand il sera choisi</v>
      </c>
      <c r="F51" s="269"/>
      <c r="G51" s="270"/>
    </row>
    <row r="52" spans="1:7" ht="16" customHeight="1" x14ac:dyDescent="0.2">
      <c r="A52" s="187" t="s">
        <v>147</v>
      </c>
      <c r="B52" s="188" t="s">
        <v>148</v>
      </c>
      <c r="C52" s="189" t="str">
        <f>IFERROR(IF(D52="",Util_E!$A$11,VLOOKUP(D52,Util_E!$A$21:$B$32,2)),"")</f>
        <v>en attente</v>
      </c>
      <c r="D52" s="189" t="str">
        <f>IF(AND(COUNTIF(D53:D59,"NA")=COUNTIF(D53:D59,"&lt;&gt; "),COUNTIF(D53:D59,"NA")&gt;0),"NA",IF(SUM(D53:D59)&gt;0,AVERAGE(D53:D59),""))</f>
        <v/>
      </c>
      <c r="E52" s="271" t="str">
        <f>IFERROR(IF(D52="","",VLOOKUP(C52,Util_E!$A$14:$B$18,2)),"")</f>
        <v/>
      </c>
      <c r="F52" s="271"/>
      <c r="G52" s="272"/>
    </row>
    <row r="53" spans="1:7" ht="29" customHeight="1" x14ac:dyDescent="0.2">
      <c r="A53" s="191" t="s">
        <v>175</v>
      </c>
      <c r="B53" s="130" t="s">
        <v>170</v>
      </c>
      <c r="C53" s="131" t="s">
        <v>201</v>
      </c>
      <c r="D53" s="134" t="str">
        <f>IFERROR(VLOOKUP(C53,Util_E!$A$2:$C$7,3,FALSE),"")</f>
        <v xml:space="preserve"> </v>
      </c>
      <c r="E53" s="132" t="str">
        <f>IFERROR(VLOOKUP(C53,Util_E!$A$2:$C$7,2,FALSE),"")</f>
        <v>Libellé du critère quand il sera choisi</v>
      </c>
      <c r="F53" s="128"/>
      <c r="G53" s="129"/>
    </row>
    <row r="54" spans="1:7" ht="29" customHeight="1" x14ac:dyDescent="0.2">
      <c r="A54" s="191" t="s">
        <v>176</v>
      </c>
      <c r="B54" s="130" t="s">
        <v>171</v>
      </c>
      <c r="C54" s="131" t="s">
        <v>201</v>
      </c>
      <c r="D54" s="134" t="str">
        <f>IFERROR(VLOOKUP(C54,Util_E!$A$2:$C$7,3,FALSE),"")</f>
        <v xml:space="preserve"> </v>
      </c>
      <c r="E54" s="132" t="str">
        <f>IFERROR(VLOOKUP(C54,Util_E!$A$2:$C$7,2,FALSE),"")</f>
        <v>Libellé du critère quand il sera choisi</v>
      </c>
      <c r="F54" s="128"/>
      <c r="G54" s="129"/>
    </row>
    <row r="55" spans="1:7" ht="29" customHeight="1" x14ac:dyDescent="0.2">
      <c r="A55" s="191" t="s">
        <v>177</v>
      </c>
      <c r="B55" s="130" t="s">
        <v>172</v>
      </c>
      <c r="C55" s="131" t="s">
        <v>201</v>
      </c>
      <c r="D55" s="134" t="str">
        <f>IFERROR(VLOOKUP(C55,Util_E!$A$2:$C$7,3,FALSE),"")</f>
        <v xml:space="preserve"> </v>
      </c>
      <c r="E55" s="132" t="str">
        <f>IFERROR(VLOOKUP(C55,Util_E!$A$2:$C$7,2,FALSE),"")</f>
        <v>Libellé du critère quand il sera choisi</v>
      </c>
      <c r="F55" s="128"/>
      <c r="G55" s="129"/>
    </row>
    <row r="56" spans="1:7" ht="29" customHeight="1" x14ac:dyDescent="0.2">
      <c r="A56" s="191" t="s">
        <v>178</v>
      </c>
      <c r="B56" s="130" t="s">
        <v>169</v>
      </c>
      <c r="C56" s="131" t="s">
        <v>201</v>
      </c>
      <c r="D56" s="134" t="str">
        <f>IFERROR(VLOOKUP(C56,Util_E!$A$2:$C$7,3,FALSE),"")</f>
        <v xml:space="preserve"> </v>
      </c>
      <c r="E56" s="132" t="str">
        <f>IFERROR(VLOOKUP(C56,Util_E!$A$2:$C$7,2,FALSE),"")</f>
        <v>Libellé du critère quand il sera choisi</v>
      </c>
      <c r="F56" s="128"/>
      <c r="G56" s="129"/>
    </row>
    <row r="57" spans="1:7" ht="29" customHeight="1" x14ac:dyDescent="0.2">
      <c r="A57" s="191" t="s">
        <v>179</v>
      </c>
      <c r="B57" s="130" t="s">
        <v>173</v>
      </c>
      <c r="C57" s="131" t="s">
        <v>201</v>
      </c>
      <c r="D57" s="134" t="str">
        <f>IFERROR(VLOOKUP(C57,Util_E!$A$2:$C$7,3,FALSE),"")</f>
        <v xml:space="preserve"> </v>
      </c>
      <c r="E57" s="132" t="str">
        <f>IFERROR(VLOOKUP(C57,Util_E!$A$2:$C$7,2,FALSE),"")</f>
        <v>Libellé du critère quand il sera choisi</v>
      </c>
      <c r="F57" s="128"/>
      <c r="G57" s="129"/>
    </row>
    <row r="58" spans="1:7" ht="29" customHeight="1" x14ac:dyDescent="0.2">
      <c r="A58" s="191" t="s">
        <v>180</v>
      </c>
      <c r="B58" s="130" t="s">
        <v>174</v>
      </c>
      <c r="C58" s="131" t="s">
        <v>201</v>
      </c>
      <c r="D58" s="134" t="str">
        <f>IFERROR(VLOOKUP(C58,Util_E!$A$2:$C$7,3,FALSE),"")</f>
        <v xml:space="preserve"> </v>
      </c>
      <c r="E58" s="132" t="str">
        <f>IFERROR(VLOOKUP(C58,Util_E!$A$2:$C$7,2,FALSE),"")</f>
        <v>Libellé du critère quand il sera choisi</v>
      </c>
      <c r="F58" s="128"/>
      <c r="G58" s="129"/>
    </row>
    <row r="59" spans="1:7" ht="29" customHeight="1" x14ac:dyDescent="0.2">
      <c r="A59" s="133" t="s">
        <v>138</v>
      </c>
      <c r="B59" s="165" t="s">
        <v>156</v>
      </c>
      <c r="C59" s="131" t="s">
        <v>201</v>
      </c>
      <c r="D59" s="134" t="str">
        <f>IFERROR(VLOOKUP(C59,Util_E!$A$2:$C$7,3,FALSE),"")</f>
        <v xml:space="preserve"> </v>
      </c>
      <c r="E59" s="132" t="str">
        <f>IFERROR(VLOOKUP(C59,Util_E!$A$2:$C$7,2,FALSE),"")</f>
        <v>Libellé du critère quand il sera choisi</v>
      </c>
      <c r="F59" s="269"/>
      <c r="G59" s="270"/>
    </row>
    <row r="60" spans="1:7" s="80" customFormat="1" ht="29" customHeight="1" x14ac:dyDescent="0.2">
      <c r="E60" s="86"/>
      <c r="F60" s="86"/>
    </row>
    <row r="61" spans="1:7" s="80" customFormat="1" ht="29" customHeight="1" x14ac:dyDescent="0.2">
      <c r="E61" s="86"/>
      <c r="F61" s="86"/>
    </row>
    <row r="62" spans="1:7" s="80" customFormat="1" ht="29" customHeight="1" x14ac:dyDescent="0.2">
      <c r="E62" s="86"/>
      <c r="F62" s="86"/>
    </row>
    <row r="63" spans="1:7" s="80" customFormat="1" ht="29" customHeight="1" x14ac:dyDescent="0.2">
      <c r="E63" s="86"/>
      <c r="F63" s="86"/>
    </row>
    <row r="64" spans="1:7" s="80" customFormat="1" x14ac:dyDescent="0.2">
      <c r="E64" s="86"/>
      <c r="F64" s="86"/>
    </row>
    <row r="65" spans="5:6" s="80" customFormat="1" x14ac:dyDescent="0.2">
      <c r="E65" s="86"/>
      <c r="F65" s="86"/>
    </row>
    <row r="66" spans="5:6" s="80" customFormat="1" x14ac:dyDescent="0.2">
      <c r="E66" s="86"/>
      <c r="F66" s="86"/>
    </row>
    <row r="67" spans="5:6" s="80" customFormat="1" x14ac:dyDescent="0.2">
      <c r="E67" s="86"/>
      <c r="F67" s="86"/>
    </row>
    <row r="68" spans="5:6" s="80" customFormat="1" x14ac:dyDescent="0.2">
      <c r="E68" s="86"/>
      <c r="F68" s="86"/>
    </row>
    <row r="69" spans="5:6" s="80" customFormat="1" x14ac:dyDescent="0.2">
      <c r="E69" s="86"/>
      <c r="F69" s="86"/>
    </row>
    <row r="70" spans="5:6" s="80" customFormat="1" x14ac:dyDescent="0.2">
      <c r="E70" s="86"/>
      <c r="F70" s="86"/>
    </row>
    <row r="71" spans="5:6" s="80" customFormat="1" x14ac:dyDescent="0.2">
      <c r="E71" s="86"/>
      <c r="F71" s="86"/>
    </row>
    <row r="72" spans="5:6" s="80" customFormat="1" x14ac:dyDescent="0.2">
      <c r="E72" s="86"/>
      <c r="F72" s="86"/>
    </row>
    <row r="73" spans="5:6" s="80" customFormat="1" x14ac:dyDescent="0.2">
      <c r="E73" s="86"/>
      <c r="F73" s="86"/>
    </row>
    <row r="74" spans="5:6" s="80" customFormat="1" x14ac:dyDescent="0.2">
      <c r="E74" s="86"/>
      <c r="F74" s="86"/>
    </row>
    <row r="75" spans="5:6" s="80" customFormat="1" x14ac:dyDescent="0.2">
      <c r="E75" s="86"/>
      <c r="F75" s="86"/>
    </row>
    <row r="76" spans="5:6" s="80" customFormat="1" x14ac:dyDescent="0.2">
      <c r="E76" s="86"/>
      <c r="F76" s="86"/>
    </row>
    <row r="77" spans="5:6" s="80" customFormat="1" x14ac:dyDescent="0.2">
      <c r="E77" s="86"/>
      <c r="F77" s="86"/>
    </row>
    <row r="78" spans="5:6" s="80" customFormat="1" x14ac:dyDescent="0.2">
      <c r="E78" s="86"/>
      <c r="F78" s="86"/>
    </row>
    <row r="79" spans="5:6" s="80" customFormat="1" x14ac:dyDescent="0.2">
      <c r="E79" s="86"/>
      <c r="F79" s="86"/>
    </row>
    <row r="80" spans="5:6" s="80" customFormat="1" x14ac:dyDescent="0.2">
      <c r="E80" s="86"/>
      <c r="F80" s="86"/>
    </row>
    <row r="81" spans="5:6" s="80" customFormat="1" x14ac:dyDescent="0.2">
      <c r="E81" s="86"/>
      <c r="F81" s="86"/>
    </row>
    <row r="82" spans="5:6" s="80" customFormat="1" x14ac:dyDescent="0.2">
      <c r="E82" s="86"/>
      <c r="F82" s="86"/>
    </row>
    <row r="83" spans="5:6" s="80" customFormat="1" x14ac:dyDescent="0.2">
      <c r="E83" s="86"/>
      <c r="F83" s="86"/>
    </row>
    <row r="84" spans="5:6" s="80" customFormat="1" x14ac:dyDescent="0.2">
      <c r="E84" s="86"/>
      <c r="F84" s="86"/>
    </row>
    <row r="85" spans="5:6" s="80" customFormat="1" x14ac:dyDescent="0.2">
      <c r="E85" s="86"/>
      <c r="F85" s="86"/>
    </row>
    <row r="86" spans="5:6" s="80" customFormat="1" x14ac:dyDescent="0.2">
      <c r="E86" s="86"/>
      <c r="F86" s="86"/>
    </row>
    <row r="87" spans="5:6" s="80" customFormat="1" x14ac:dyDescent="0.2">
      <c r="E87" s="86"/>
      <c r="F87" s="86"/>
    </row>
    <row r="88" spans="5:6" s="80" customFormat="1" x14ac:dyDescent="0.2">
      <c r="E88" s="86"/>
      <c r="F88" s="86"/>
    </row>
    <row r="89" spans="5:6" s="80" customFormat="1" x14ac:dyDescent="0.2">
      <c r="E89" s="86"/>
      <c r="F89" s="86"/>
    </row>
    <row r="90" spans="5:6" s="80" customFormat="1" x14ac:dyDescent="0.2">
      <c r="E90" s="86"/>
      <c r="F90" s="86"/>
    </row>
    <row r="91" spans="5:6" s="80" customFormat="1" x14ac:dyDescent="0.2">
      <c r="E91" s="86"/>
      <c r="F91" s="86"/>
    </row>
    <row r="92" spans="5:6" s="80" customFormat="1" x14ac:dyDescent="0.2">
      <c r="E92" s="86"/>
      <c r="F92" s="86"/>
    </row>
    <row r="93" spans="5:6" s="80" customFormat="1" x14ac:dyDescent="0.2">
      <c r="E93" s="86"/>
      <c r="F93" s="86"/>
    </row>
    <row r="94" spans="5:6" s="80" customFormat="1" x14ac:dyDescent="0.2">
      <c r="E94" s="86"/>
      <c r="F94" s="86"/>
    </row>
    <row r="95" spans="5:6" s="80" customFormat="1" x14ac:dyDescent="0.2">
      <c r="E95" s="86"/>
      <c r="F95" s="86"/>
    </row>
    <row r="96" spans="5:6" s="80" customFormat="1" x14ac:dyDescent="0.2">
      <c r="E96" s="86"/>
      <c r="F96" s="86"/>
    </row>
    <row r="97" spans="5:6" s="80" customFormat="1" x14ac:dyDescent="0.2">
      <c r="E97" s="86"/>
      <c r="F97" s="86"/>
    </row>
    <row r="98" spans="5:6" s="80" customFormat="1" x14ac:dyDescent="0.2">
      <c r="E98" s="86"/>
      <c r="F98" s="86"/>
    </row>
    <row r="99" spans="5:6" s="80" customFormat="1" x14ac:dyDescent="0.2">
      <c r="E99" s="86"/>
      <c r="F99" s="86"/>
    </row>
    <row r="100" spans="5:6" s="80" customFormat="1" x14ac:dyDescent="0.2">
      <c r="E100" s="86"/>
      <c r="F100" s="86"/>
    </row>
    <row r="101" spans="5:6" s="80" customFormat="1" x14ac:dyDescent="0.2">
      <c r="E101" s="86"/>
      <c r="F101" s="86"/>
    </row>
    <row r="102" spans="5:6" s="80" customFormat="1" x14ac:dyDescent="0.2">
      <c r="E102" s="86"/>
      <c r="F102" s="86"/>
    </row>
    <row r="103" spans="5:6" s="80" customFormat="1" x14ac:dyDescent="0.2">
      <c r="E103" s="86"/>
      <c r="F103" s="86"/>
    </row>
    <row r="104" spans="5:6" s="80" customFormat="1" x14ac:dyDescent="0.2">
      <c r="E104" s="86"/>
      <c r="F104" s="86"/>
    </row>
    <row r="105" spans="5:6" s="80" customFormat="1" x14ac:dyDescent="0.2">
      <c r="E105" s="86"/>
      <c r="F105" s="86"/>
    </row>
    <row r="106" spans="5:6" s="80" customFormat="1" x14ac:dyDescent="0.2">
      <c r="E106" s="86"/>
      <c r="F106" s="86"/>
    </row>
    <row r="107" spans="5:6" s="80" customFormat="1" x14ac:dyDescent="0.2">
      <c r="E107" s="86"/>
      <c r="F107" s="86"/>
    </row>
    <row r="108" spans="5:6" s="80" customFormat="1" x14ac:dyDescent="0.2">
      <c r="E108" s="86"/>
      <c r="F108" s="86"/>
    </row>
    <row r="109" spans="5:6" s="80" customFormat="1" x14ac:dyDescent="0.2">
      <c r="E109" s="86"/>
      <c r="F109" s="86"/>
    </row>
    <row r="110" spans="5:6" s="80" customFormat="1" x14ac:dyDescent="0.2">
      <c r="E110" s="86"/>
      <c r="F110" s="86"/>
    </row>
    <row r="111" spans="5:6" s="80" customFormat="1" x14ac:dyDescent="0.2">
      <c r="E111" s="86"/>
      <c r="F111" s="86"/>
    </row>
    <row r="112" spans="5:6" s="80" customFormat="1" x14ac:dyDescent="0.2">
      <c r="E112" s="86"/>
      <c r="F112" s="86"/>
    </row>
    <row r="113" spans="5:6" s="80" customFormat="1" x14ac:dyDescent="0.2">
      <c r="E113" s="86"/>
      <c r="F113" s="86"/>
    </row>
    <row r="114" spans="5:6" s="80" customFormat="1" x14ac:dyDescent="0.2">
      <c r="E114" s="86"/>
      <c r="F114" s="86"/>
    </row>
    <row r="115" spans="5:6" s="80" customFormat="1" x14ac:dyDescent="0.2">
      <c r="E115" s="86"/>
      <c r="F115" s="86"/>
    </row>
    <row r="116" spans="5:6" s="80" customFormat="1" x14ac:dyDescent="0.2">
      <c r="E116" s="86"/>
      <c r="F116" s="86"/>
    </row>
    <row r="117" spans="5:6" s="80" customFormat="1" x14ac:dyDescent="0.2">
      <c r="E117" s="86"/>
      <c r="F117" s="86"/>
    </row>
    <row r="118" spans="5:6" s="80" customFormat="1" x14ac:dyDescent="0.2">
      <c r="E118" s="86"/>
      <c r="F118" s="86"/>
    </row>
    <row r="119" spans="5:6" s="80" customFormat="1" x14ac:dyDescent="0.2">
      <c r="E119" s="86"/>
      <c r="F119" s="86"/>
    </row>
    <row r="120" spans="5:6" s="80" customFormat="1" x14ac:dyDescent="0.2">
      <c r="E120" s="86"/>
      <c r="F120" s="86"/>
    </row>
    <row r="121" spans="5:6" s="80" customFormat="1" x14ac:dyDescent="0.2">
      <c r="E121" s="86"/>
      <c r="F121" s="86"/>
    </row>
    <row r="122" spans="5:6" s="80" customFormat="1" x14ac:dyDescent="0.2">
      <c r="E122" s="86"/>
      <c r="F122" s="86"/>
    </row>
    <row r="123" spans="5:6" s="80" customFormat="1" x14ac:dyDescent="0.2">
      <c r="E123" s="86"/>
      <c r="F123" s="86"/>
    </row>
    <row r="124" spans="5:6" s="80" customFormat="1" x14ac:dyDescent="0.2">
      <c r="E124" s="86"/>
      <c r="F124" s="86"/>
    </row>
    <row r="125" spans="5:6" s="80" customFormat="1" x14ac:dyDescent="0.2">
      <c r="E125" s="86"/>
      <c r="F125" s="86"/>
    </row>
    <row r="126" spans="5:6" s="80" customFormat="1" x14ac:dyDescent="0.2">
      <c r="E126" s="86"/>
      <c r="F126" s="86"/>
    </row>
    <row r="127" spans="5:6" s="80" customFormat="1" x14ac:dyDescent="0.2">
      <c r="E127" s="86"/>
      <c r="F127" s="86"/>
    </row>
    <row r="128" spans="5:6" s="80" customFormat="1" x14ac:dyDescent="0.2">
      <c r="E128" s="86"/>
      <c r="F128" s="86"/>
    </row>
    <row r="129" spans="5:6" s="80" customFormat="1" x14ac:dyDescent="0.2">
      <c r="E129" s="86"/>
      <c r="F129" s="86"/>
    </row>
    <row r="130" spans="5:6" s="80" customFormat="1" x14ac:dyDescent="0.2">
      <c r="E130" s="86"/>
      <c r="F130" s="86"/>
    </row>
    <row r="131" spans="5:6" s="80" customFormat="1" x14ac:dyDescent="0.2">
      <c r="E131" s="86"/>
      <c r="F131" s="86"/>
    </row>
    <row r="132" spans="5:6" s="80" customFormat="1" x14ac:dyDescent="0.2">
      <c r="E132" s="86"/>
      <c r="F132" s="86"/>
    </row>
    <row r="133" spans="5:6" s="80" customFormat="1" x14ac:dyDescent="0.2">
      <c r="E133" s="86"/>
      <c r="F133" s="86"/>
    </row>
    <row r="134" spans="5:6" s="80" customFormat="1" x14ac:dyDescent="0.2">
      <c r="E134" s="86"/>
      <c r="F134" s="86"/>
    </row>
    <row r="135" spans="5:6" s="80" customFormat="1" x14ac:dyDescent="0.2">
      <c r="E135" s="86"/>
      <c r="F135" s="86"/>
    </row>
    <row r="136" spans="5:6" s="80" customFormat="1" x14ac:dyDescent="0.2">
      <c r="E136" s="86"/>
      <c r="F136" s="86"/>
    </row>
    <row r="137" spans="5:6" s="80" customFormat="1" x14ac:dyDescent="0.2">
      <c r="E137" s="86"/>
      <c r="F137" s="86"/>
    </row>
    <row r="138" spans="5:6" s="80" customFormat="1" x14ac:dyDescent="0.2">
      <c r="E138" s="86"/>
      <c r="F138" s="86"/>
    </row>
    <row r="139" spans="5:6" s="80" customFormat="1" x14ac:dyDescent="0.2">
      <c r="E139" s="86"/>
      <c r="F139" s="86"/>
    </row>
    <row r="140" spans="5:6" s="80" customFormat="1" x14ac:dyDescent="0.2">
      <c r="E140" s="86"/>
      <c r="F140" s="86"/>
    </row>
    <row r="141" spans="5:6" s="80" customFormat="1" x14ac:dyDescent="0.2">
      <c r="E141" s="86"/>
      <c r="F141" s="86"/>
    </row>
    <row r="142" spans="5:6" s="80" customFormat="1" x14ac:dyDescent="0.2">
      <c r="E142" s="86"/>
      <c r="F142" s="86"/>
    </row>
    <row r="143" spans="5:6" s="80" customFormat="1" x14ac:dyDescent="0.2">
      <c r="E143" s="86"/>
      <c r="F143" s="86"/>
    </row>
    <row r="144" spans="5:6" s="80" customFormat="1" x14ac:dyDescent="0.2">
      <c r="E144" s="86"/>
      <c r="F144" s="86"/>
    </row>
    <row r="145" spans="5:6" s="80" customFormat="1" x14ac:dyDescent="0.2">
      <c r="E145" s="86"/>
      <c r="F145" s="86"/>
    </row>
    <row r="146" spans="5:6" s="80" customFormat="1" x14ac:dyDescent="0.2">
      <c r="E146" s="86"/>
      <c r="F146" s="86"/>
    </row>
    <row r="147" spans="5:6" s="80" customFormat="1" x14ac:dyDescent="0.2">
      <c r="E147" s="86"/>
      <c r="F147" s="86"/>
    </row>
    <row r="148" spans="5:6" s="80" customFormat="1" x14ac:dyDescent="0.2">
      <c r="E148" s="86"/>
      <c r="F148" s="86"/>
    </row>
    <row r="149" spans="5:6" s="80" customFormat="1" x14ac:dyDescent="0.2">
      <c r="E149" s="86"/>
      <c r="F149" s="86"/>
    </row>
    <row r="150" spans="5:6" s="80" customFormat="1" x14ac:dyDescent="0.2">
      <c r="E150" s="86"/>
      <c r="F150" s="86"/>
    </row>
    <row r="151" spans="5:6" s="80" customFormat="1" x14ac:dyDescent="0.2">
      <c r="E151" s="86"/>
      <c r="F151" s="86"/>
    </row>
    <row r="152" spans="5:6" s="80" customFormat="1" x14ac:dyDescent="0.2">
      <c r="E152" s="86"/>
      <c r="F152" s="86"/>
    </row>
    <row r="153" spans="5:6" s="80" customFormat="1" x14ac:dyDescent="0.2">
      <c r="E153" s="86"/>
      <c r="F153" s="86"/>
    </row>
    <row r="154" spans="5:6" s="80" customFormat="1" x14ac:dyDescent="0.2">
      <c r="E154" s="86"/>
      <c r="F154" s="86"/>
    </row>
    <row r="155" spans="5:6" s="80" customFormat="1" x14ac:dyDescent="0.2">
      <c r="E155" s="86"/>
      <c r="F155" s="86"/>
    </row>
    <row r="156" spans="5:6" s="80" customFormat="1" x14ac:dyDescent="0.2">
      <c r="E156" s="86"/>
      <c r="F156" s="86"/>
    </row>
    <row r="157" spans="5:6" s="80" customFormat="1" x14ac:dyDescent="0.2">
      <c r="E157" s="86"/>
      <c r="F157" s="86"/>
    </row>
    <row r="158" spans="5:6" s="80" customFormat="1" x14ac:dyDescent="0.2">
      <c r="E158" s="86"/>
      <c r="F158" s="86"/>
    </row>
    <row r="159" spans="5:6" s="80" customFormat="1" x14ac:dyDescent="0.2">
      <c r="E159" s="86"/>
      <c r="F159" s="86"/>
    </row>
    <row r="160" spans="5:6" s="80" customFormat="1" x14ac:dyDescent="0.2">
      <c r="E160" s="86"/>
      <c r="F160" s="86"/>
    </row>
    <row r="161" spans="5:6" s="80" customFormat="1" x14ac:dyDescent="0.2">
      <c r="E161" s="86"/>
      <c r="F161" s="86"/>
    </row>
    <row r="162" spans="5:6" s="80" customFormat="1" x14ac:dyDescent="0.2">
      <c r="E162" s="86"/>
      <c r="F162" s="86"/>
    </row>
    <row r="163" spans="5:6" s="80" customFormat="1" x14ac:dyDescent="0.2">
      <c r="E163" s="86"/>
      <c r="F163" s="86"/>
    </row>
    <row r="164" spans="5:6" s="80" customFormat="1" x14ac:dyDescent="0.2">
      <c r="E164" s="86"/>
      <c r="F164" s="86"/>
    </row>
    <row r="165" spans="5:6" s="80" customFormat="1" x14ac:dyDescent="0.2">
      <c r="E165" s="86"/>
      <c r="F165" s="86"/>
    </row>
    <row r="166" spans="5:6" s="80" customFormat="1" x14ac:dyDescent="0.2">
      <c r="E166" s="86"/>
      <c r="F166" s="86"/>
    </row>
    <row r="167" spans="5:6" s="80" customFormat="1" x14ac:dyDescent="0.2">
      <c r="E167" s="86"/>
      <c r="F167" s="86"/>
    </row>
    <row r="168" spans="5:6" s="80" customFormat="1" x14ac:dyDescent="0.2">
      <c r="E168" s="86"/>
      <c r="F168" s="86"/>
    </row>
    <row r="169" spans="5:6" s="80" customFormat="1" x14ac:dyDescent="0.2">
      <c r="E169" s="86"/>
      <c r="F169" s="86"/>
    </row>
    <row r="170" spans="5:6" s="80" customFormat="1" x14ac:dyDescent="0.2">
      <c r="E170" s="86"/>
      <c r="F170" s="86"/>
    </row>
    <row r="171" spans="5:6" s="80" customFormat="1" x14ac:dyDescent="0.2">
      <c r="E171" s="86"/>
      <c r="F171" s="86"/>
    </row>
    <row r="172" spans="5:6" s="80" customFormat="1" x14ac:dyDescent="0.2">
      <c r="E172" s="86"/>
      <c r="F172" s="86"/>
    </row>
    <row r="173" spans="5:6" s="80" customFormat="1" x14ac:dyDescent="0.2">
      <c r="E173" s="86"/>
      <c r="F173" s="86"/>
    </row>
    <row r="174" spans="5:6" s="80" customFormat="1" x14ac:dyDescent="0.2">
      <c r="E174" s="86"/>
      <c r="F174" s="86"/>
    </row>
    <row r="175" spans="5:6" s="80" customFormat="1" x14ac:dyDescent="0.2">
      <c r="E175" s="86"/>
      <c r="F175" s="86"/>
    </row>
    <row r="176" spans="5:6" s="80" customFormat="1" x14ac:dyDescent="0.2">
      <c r="E176" s="86"/>
      <c r="F176" s="86"/>
    </row>
    <row r="177" spans="5:6" s="80" customFormat="1" x14ac:dyDescent="0.2">
      <c r="E177" s="86"/>
      <c r="F177" s="86"/>
    </row>
    <row r="178" spans="5:6" s="80" customFormat="1" x14ac:dyDescent="0.2">
      <c r="E178" s="86"/>
      <c r="F178" s="86"/>
    </row>
    <row r="179" spans="5:6" s="80" customFormat="1" x14ac:dyDescent="0.2">
      <c r="E179" s="86"/>
      <c r="F179" s="86"/>
    </row>
    <row r="180" spans="5:6" s="80" customFormat="1" x14ac:dyDescent="0.2">
      <c r="E180" s="86"/>
      <c r="F180" s="86"/>
    </row>
    <row r="181" spans="5:6" s="80" customFormat="1" x14ac:dyDescent="0.2">
      <c r="E181" s="86"/>
      <c r="F181" s="86"/>
    </row>
    <row r="182" spans="5:6" s="80" customFormat="1" x14ac:dyDescent="0.2">
      <c r="E182" s="86"/>
      <c r="F182" s="86"/>
    </row>
    <row r="183" spans="5:6" s="80" customFormat="1" x14ac:dyDescent="0.2">
      <c r="E183" s="86"/>
      <c r="F183" s="86"/>
    </row>
    <row r="184" spans="5:6" s="80" customFormat="1" x14ac:dyDescent="0.2">
      <c r="E184" s="86"/>
      <c r="F184" s="86"/>
    </row>
    <row r="185" spans="5:6" s="80" customFormat="1" x14ac:dyDescent="0.2">
      <c r="E185" s="86"/>
      <c r="F185" s="86"/>
    </row>
    <row r="186" spans="5:6" s="80" customFormat="1" x14ac:dyDescent="0.2">
      <c r="E186" s="86"/>
      <c r="F186" s="86"/>
    </row>
    <row r="187" spans="5:6" s="80" customFormat="1" x14ac:dyDescent="0.2">
      <c r="E187" s="86"/>
      <c r="F187" s="86"/>
    </row>
    <row r="188" spans="5:6" s="80" customFormat="1" x14ac:dyDescent="0.2">
      <c r="E188" s="86"/>
      <c r="F188" s="86"/>
    </row>
    <row r="189" spans="5:6" s="80" customFormat="1" x14ac:dyDescent="0.2">
      <c r="E189" s="86"/>
      <c r="F189" s="86"/>
    </row>
    <row r="190" spans="5:6" s="80" customFormat="1" x14ac:dyDescent="0.2">
      <c r="E190" s="86"/>
      <c r="F190" s="86"/>
    </row>
    <row r="191" spans="5:6" s="80" customFormat="1" x14ac:dyDescent="0.2">
      <c r="E191" s="86"/>
      <c r="F191" s="86"/>
    </row>
    <row r="192" spans="5:6" s="80" customFormat="1" x14ac:dyDescent="0.2">
      <c r="E192" s="86"/>
      <c r="F192" s="86"/>
    </row>
    <row r="193" spans="5:6" s="80" customFormat="1" x14ac:dyDescent="0.2">
      <c r="E193" s="86"/>
      <c r="F193" s="86"/>
    </row>
    <row r="194" spans="5:6" s="80" customFormat="1" x14ac:dyDescent="0.2">
      <c r="E194" s="86"/>
      <c r="F194" s="86"/>
    </row>
    <row r="195" spans="5:6" s="80" customFormat="1" x14ac:dyDescent="0.2">
      <c r="E195" s="86"/>
      <c r="F195" s="86"/>
    </row>
    <row r="196" spans="5:6" s="80" customFormat="1" x14ac:dyDescent="0.2">
      <c r="E196" s="86"/>
      <c r="F196" s="86"/>
    </row>
    <row r="197" spans="5:6" s="80" customFormat="1" x14ac:dyDescent="0.2">
      <c r="E197" s="86"/>
      <c r="F197" s="86"/>
    </row>
    <row r="198" spans="5:6" s="80" customFormat="1" x14ac:dyDescent="0.2">
      <c r="E198" s="86"/>
      <c r="F198" s="86"/>
    </row>
    <row r="199" spans="5:6" s="80" customFormat="1" x14ac:dyDescent="0.2">
      <c r="E199" s="86"/>
      <c r="F199" s="86"/>
    </row>
    <row r="200" spans="5:6" s="80" customFormat="1" x14ac:dyDescent="0.2">
      <c r="E200" s="86"/>
      <c r="F200" s="86"/>
    </row>
    <row r="201" spans="5:6" s="80" customFormat="1" x14ac:dyDescent="0.2">
      <c r="E201" s="86"/>
      <c r="F201" s="86"/>
    </row>
    <row r="202" spans="5:6" s="80" customFormat="1" x14ac:dyDescent="0.2">
      <c r="E202" s="86"/>
      <c r="F202" s="86"/>
    </row>
    <row r="203" spans="5:6" s="80" customFormat="1" x14ac:dyDescent="0.2">
      <c r="E203" s="86"/>
      <c r="F203" s="86"/>
    </row>
    <row r="204" spans="5:6" s="80" customFormat="1" x14ac:dyDescent="0.2">
      <c r="E204" s="86"/>
      <c r="F204" s="86"/>
    </row>
    <row r="205" spans="5:6" s="80" customFormat="1" x14ac:dyDescent="0.2">
      <c r="E205" s="86"/>
      <c r="F205" s="86"/>
    </row>
    <row r="206" spans="5:6" s="80" customFormat="1" x14ac:dyDescent="0.2">
      <c r="E206" s="86"/>
      <c r="F206" s="86"/>
    </row>
    <row r="207" spans="5:6" s="80" customFormat="1" x14ac:dyDescent="0.2">
      <c r="E207" s="86"/>
      <c r="F207" s="86"/>
    </row>
    <row r="208" spans="5:6" s="80" customFormat="1" x14ac:dyDescent="0.2">
      <c r="E208" s="86"/>
      <c r="F208" s="86"/>
    </row>
    <row r="209" spans="5:6" s="80" customFormat="1" x14ac:dyDescent="0.2">
      <c r="E209" s="86"/>
      <c r="F209" s="86"/>
    </row>
    <row r="210" spans="5:6" s="80" customFormat="1" x14ac:dyDescent="0.2">
      <c r="E210" s="86"/>
      <c r="F210" s="86"/>
    </row>
    <row r="211" spans="5:6" s="80" customFormat="1" x14ac:dyDescent="0.2">
      <c r="E211" s="86"/>
      <c r="F211" s="86"/>
    </row>
    <row r="212" spans="5:6" s="80" customFormat="1" x14ac:dyDescent="0.2">
      <c r="E212" s="86"/>
      <c r="F212" s="86"/>
    </row>
    <row r="213" spans="5:6" s="80" customFormat="1" x14ac:dyDescent="0.2">
      <c r="E213" s="86"/>
      <c r="F213" s="86"/>
    </row>
    <row r="214" spans="5:6" s="80" customFormat="1" x14ac:dyDescent="0.2">
      <c r="E214" s="86"/>
      <c r="F214" s="86"/>
    </row>
    <row r="215" spans="5:6" s="80" customFormat="1" x14ac:dyDescent="0.2">
      <c r="E215" s="86"/>
      <c r="F215" s="86"/>
    </row>
    <row r="216" spans="5:6" s="80" customFormat="1" x14ac:dyDescent="0.2">
      <c r="E216" s="86"/>
      <c r="F216" s="86"/>
    </row>
    <row r="217" spans="5:6" s="80" customFormat="1" x14ac:dyDescent="0.2">
      <c r="E217" s="86"/>
      <c r="F217" s="86"/>
    </row>
    <row r="218" spans="5:6" s="80" customFormat="1" x14ac:dyDescent="0.2">
      <c r="E218" s="86"/>
      <c r="F218" s="86"/>
    </row>
    <row r="219" spans="5:6" s="80" customFormat="1" x14ac:dyDescent="0.2">
      <c r="E219" s="86"/>
      <c r="F219" s="86"/>
    </row>
    <row r="220" spans="5:6" s="80" customFormat="1" x14ac:dyDescent="0.2">
      <c r="E220" s="86"/>
      <c r="F220" s="86"/>
    </row>
    <row r="221" spans="5:6" s="80" customFormat="1" x14ac:dyDescent="0.2">
      <c r="E221" s="86"/>
      <c r="F221" s="86"/>
    </row>
    <row r="222" spans="5:6" s="80" customFormat="1" x14ac:dyDescent="0.2">
      <c r="E222" s="86"/>
      <c r="F222" s="86"/>
    </row>
    <row r="223" spans="5:6" s="80" customFormat="1" x14ac:dyDescent="0.2">
      <c r="E223" s="86"/>
      <c r="F223" s="86"/>
    </row>
    <row r="224" spans="5:6" s="80" customFormat="1" x14ac:dyDescent="0.2">
      <c r="E224" s="86"/>
      <c r="F224" s="86"/>
    </row>
    <row r="225" spans="5:6" s="80" customFormat="1" x14ac:dyDescent="0.2">
      <c r="E225" s="86"/>
      <c r="F225" s="86"/>
    </row>
    <row r="226" spans="5:6" s="80" customFormat="1" x14ac:dyDescent="0.2">
      <c r="E226" s="86"/>
      <c r="F226" s="86"/>
    </row>
    <row r="227" spans="5:6" s="80" customFormat="1" x14ac:dyDescent="0.2">
      <c r="E227" s="86"/>
      <c r="F227" s="86"/>
    </row>
    <row r="228" spans="5:6" s="80" customFormat="1" x14ac:dyDescent="0.2">
      <c r="E228" s="86"/>
      <c r="F228" s="86"/>
    </row>
    <row r="229" spans="5:6" s="80" customFormat="1" x14ac:dyDescent="0.2">
      <c r="E229" s="86"/>
      <c r="F229" s="86"/>
    </row>
    <row r="230" spans="5:6" s="80" customFormat="1" x14ac:dyDescent="0.2">
      <c r="E230" s="86"/>
      <c r="F230" s="86"/>
    </row>
    <row r="231" spans="5:6" s="80" customFormat="1" x14ac:dyDescent="0.2">
      <c r="E231" s="86"/>
      <c r="F231" s="86"/>
    </row>
    <row r="232" spans="5:6" s="80" customFormat="1" x14ac:dyDescent="0.2">
      <c r="E232" s="86"/>
      <c r="F232" s="86"/>
    </row>
    <row r="233" spans="5:6" s="80" customFormat="1" x14ac:dyDescent="0.2">
      <c r="E233" s="86"/>
      <c r="F233" s="86"/>
    </row>
    <row r="234" spans="5:6" s="80" customFormat="1" x14ac:dyDescent="0.2">
      <c r="E234" s="86"/>
      <c r="F234" s="86"/>
    </row>
    <row r="235" spans="5:6" s="80" customFormat="1" x14ac:dyDescent="0.2">
      <c r="E235" s="86"/>
      <c r="F235" s="86"/>
    </row>
    <row r="236" spans="5:6" s="80" customFormat="1" x14ac:dyDescent="0.2">
      <c r="E236" s="86"/>
      <c r="F236" s="86"/>
    </row>
    <row r="237" spans="5:6" s="80" customFormat="1" x14ac:dyDescent="0.2">
      <c r="E237" s="86"/>
      <c r="F237" s="86"/>
    </row>
    <row r="238" spans="5:6" s="80" customFormat="1" x14ac:dyDescent="0.2">
      <c r="E238" s="86"/>
      <c r="F238" s="86"/>
    </row>
    <row r="239" spans="5:6" s="80" customFormat="1" x14ac:dyDescent="0.2">
      <c r="E239" s="86"/>
      <c r="F239" s="86"/>
    </row>
    <row r="240" spans="5:6" s="80" customFormat="1" x14ac:dyDescent="0.2">
      <c r="E240" s="86"/>
      <c r="F240" s="86"/>
    </row>
    <row r="241" spans="5:6" s="80" customFormat="1" x14ac:dyDescent="0.2">
      <c r="E241" s="86"/>
      <c r="F241" s="86"/>
    </row>
    <row r="242" spans="5:6" s="80" customFormat="1" x14ac:dyDescent="0.2">
      <c r="E242" s="86"/>
      <c r="F242" s="86"/>
    </row>
    <row r="243" spans="5:6" s="80" customFormat="1" x14ac:dyDescent="0.2">
      <c r="E243" s="86"/>
      <c r="F243" s="86"/>
    </row>
    <row r="244" spans="5:6" s="80" customFormat="1" x14ac:dyDescent="0.2">
      <c r="E244" s="86"/>
      <c r="F244" s="86"/>
    </row>
    <row r="245" spans="5:6" s="80" customFormat="1" x14ac:dyDescent="0.2">
      <c r="E245" s="86"/>
      <c r="F245" s="86"/>
    </row>
    <row r="246" spans="5:6" s="80" customFormat="1" x14ac:dyDescent="0.2">
      <c r="E246" s="86"/>
      <c r="F246" s="86"/>
    </row>
    <row r="247" spans="5:6" s="80" customFormat="1" x14ac:dyDescent="0.2">
      <c r="E247" s="86"/>
      <c r="F247" s="86"/>
    </row>
    <row r="248" spans="5:6" s="80" customFormat="1" x14ac:dyDescent="0.2">
      <c r="E248" s="86"/>
      <c r="F248" s="86"/>
    </row>
    <row r="249" spans="5:6" s="80" customFormat="1" x14ac:dyDescent="0.2">
      <c r="E249" s="86"/>
      <c r="F249" s="86"/>
    </row>
    <row r="250" spans="5:6" s="80" customFormat="1" x14ac:dyDescent="0.2">
      <c r="E250" s="86"/>
      <c r="F250" s="86"/>
    </row>
    <row r="251" spans="5:6" s="80" customFormat="1" x14ac:dyDescent="0.2">
      <c r="E251" s="86"/>
      <c r="F251" s="86"/>
    </row>
    <row r="252" spans="5:6" s="80" customFormat="1" x14ac:dyDescent="0.2">
      <c r="E252" s="86"/>
      <c r="F252" s="86"/>
    </row>
    <row r="253" spans="5:6" s="80" customFormat="1" x14ac:dyDescent="0.2">
      <c r="E253" s="86"/>
      <c r="F253" s="86"/>
    </row>
    <row r="254" spans="5:6" s="80" customFormat="1" x14ac:dyDescent="0.2">
      <c r="E254" s="86"/>
      <c r="F254" s="86"/>
    </row>
    <row r="255" spans="5:6" s="80" customFormat="1" x14ac:dyDescent="0.2">
      <c r="E255" s="86"/>
      <c r="F255" s="86"/>
    </row>
    <row r="256" spans="5:6" s="80" customFormat="1" x14ac:dyDescent="0.2">
      <c r="E256" s="86"/>
      <c r="F256" s="86"/>
    </row>
    <row r="257" spans="5:6" s="80" customFormat="1" x14ac:dyDescent="0.2">
      <c r="E257" s="86"/>
      <c r="F257" s="86"/>
    </row>
    <row r="258" spans="5:6" s="80" customFormat="1" x14ac:dyDescent="0.2">
      <c r="E258" s="86"/>
      <c r="F258" s="86"/>
    </row>
    <row r="259" spans="5:6" s="80" customFormat="1" x14ac:dyDescent="0.2">
      <c r="E259" s="86"/>
      <c r="F259" s="86"/>
    </row>
    <row r="260" spans="5:6" s="80" customFormat="1" x14ac:dyDescent="0.2">
      <c r="E260" s="86"/>
      <c r="F260" s="86"/>
    </row>
    <row r="261" spans="5:6" s="80" customFormat="1" x14ac:dyDescent="0.2">
      <c r="E261" s="86"/>
      <c r="F261" s="86"/>
    </row>
    <row r="262" spans="5:6" s="80" customFormat="1" x14ac:dyDescent="0.2">
      <c r="E262" s="86"/>
      <c r="F262" s="86"/>
    </row>
    <row r="263" spans="5:6" s="80" customFormat="1" x14ac:dyDescent="0.2">
      <c r="E263" s="86"/>
      <c r="F263" s="86"/>
    </row>
    <row r="264" spans="5:6" s="80" customFormat="1" x14ac:dyDescent="0.2">
      <c r="E264" s="86"/>
      <c r="F264" s="86"/>
    </row>
    <row r="265" spans="5:6" s="80" customFormat="1" x14ac:dyDescent="0.2">
      <c r="E265" s="86"/>
      <c r="F265" s="86"/>
    </row>
    <row r="266" spans="5:6" s="80" customFormat="1" x14ac:dyDescent="0.2">
      <c r="E266" s="86"/>
      <c r="F266" s="86"/>
    </row>
    <row r="267" spans="5:6" s="80" customFormat="1" x14ac:dyDescent="0.2">
      <c r="E267" s="86"/>
      <c r="F267" s="86"/>
    </row>
    <row r="268" spans="5:6" s="80" customFormat="1" x14ac:dyDescent="0.2">
      <c r="E268" s="86"/>
      <c r="F268" s="86"/>
    </row>
    <row r="269" spans="5:6" s="80" customFormat="1" x14ac:dyDescent="0.2">
      <c r="E269" s="86"/>
      <c r="F269" s="86"/>
    </row>
    <row r="270" spans="5:6" s="80" customFormat="1" x14ac:dyDescent="0.2">
      <c r="E270" s="86"/>
      <c r="F270" s="86"/>
    </row>
    <row r="271" spans="5:6" s="80" customFormat="1" x14ac:dyDescent="0.2">
      <c r="E271" s="86"/>
      <c r="F271" s="86"/>
    </row>
    <row r="272" spans="5:6" s="80" customFormat="1" x14ac:dyDescent="0.2">
      <c r="E272" s="86"/>
      <c r="F272" s="86"/>
    </row>
    <row r="273" spans="5:6" s="80" customFormat="1" x14ac:dyDescent="0.2">
      <c r="E273" s="86"/>
      <c r="F273" s="86"/>
    </row>
    <row r="274" spans="5:6" s="80" customFormat="1" x14ac:dyDescent="0.2">
      <c r="E274" s="86"/>
      <c r="F274" s="86"/>
    </row>
    <row r="275" spans="5:6" s="80" customFormat="1" x14ac:dyDescent="0.2">
      <c r="E275" s="86"/>
      <c r="F275" s="86"/>
    </row>
    <row r="276" spans="5:6" s="80" customFormat="1" x14ac:dyDescent="0.2">
      <c r="E276" s="86"/>
      <c r="F276" s="86"/>
    </row>
    <row r="277" spans="5:6" s="80" customFormat="1" x14ac:dyDescent="0.2">
      <c r="E277" s="86"/>
      <c r="F277" s="86"/>
    </row>
    <row r="278" spans="5:6" s="80" customFormat="1" x14ac:dyDescent="0.2">
      <c r="E278" s="86"/>
      <c r="F278" s="86"/>
    </row>
    <row r="279" spans="5:6" s="80" customFormat="1" x14ac:dyDescent="0.2">
      <c r="E279" s="86"/>
      <c r="F279" s="86"/>
    </row>
    <row r="280" spans="5:6" s="80" customFormat="1" x14ac:dyDescent="0.2">
      <c r="E280" s="86"/>
      <c r="F280" s="86"/>
    </row>
    <row r="281" spans="5:6" s="80" customFormat="1" x14ac:dyDescent="0.2">
      <c r="E281" s="86"/>
      <c r="F281" s="86"/>
    </row>
    <row r="282" spans="5:6" s="80" customFormat="1" x14ac:dyDescent="0.2">
      <c r="E282" s="86"/>
      <c r="F282" s="86"/>
    </row>
    <row r="283" spans="5:6" s="80" customFormat="1" x14ac:dyDescent="0.2">
      <c r="E283" s="86"/>
      <c r="F283" s="86"/>
    </row>
    <row r="284" spans="5:6" s="80" customFormat="1" x14ac:dyDescent="0.2">
      <c r="E284" s="86"/>
      <c r="F284" s="86"/>
    </row>
    <row r="285" spans="5:6" s="80" customFormat="1" x14ac:dyDescent="0.2">
      <c r="E285" s="86"/>
      <c r="F285" s="86"/>
    </row>
    <row r="286" spans="5:6" s="80" customFormat="1" x14ac:dyDescent="0.2">
      <c r="E286" s="86"/>
      <c r="F286" s="86"/>
    </row>
    <row r="287" spans="5:6" s="80" customFormat="1" x14ac:dyDescent="0.2">
      <c r="E287" s="86"/>
      <c r="F287" s="86"/>
    </row>
    <row r="288" spans="5:6" s="80" customFormat="1" x14ac:dyDescent="0.2">
      <c r="E288" s="86"/>
      <c r="F288" s="86"/>
    </row>
    <row r="289" spans="5:6" s="80" customFormat="1" x14ac:dyDescent="0.2">
      <c r="E289" s="86"/>
      <c r="F289" s="86"/>
    </row>
    <row r="290" spans="5:6" s="80" customFormat="1" x14ac:dyDescent="0.2">
      <c r="E290" s="86"/>
      <c r="F290" s="86"/>
    </row>
    <row r="291" spans="5:6" s="80" customFormat="1" x14ac:dyDescent="0.2">
      <c r="E291" s="86"/>
      <c r="F291" s="86"/>
    </row>
    <row r="292" spans="5:6" s="80" customFormat="1" x14ac:dyDescent="0.2">
      <c r="E292" s="86"/>
      <c r="F292" s="86"/>
    </row>
    <row r="293" spans="5:6" s="80" customFormat="1" x14ac:dyDescent="0.2">
      <c r="E293" s="86"/>
      <c r="F293" s="86"/>
    </row>
    <row r="294" spans="5:6" s="80" customFormat="1" x14ac:dyDescent="0.2">
      <c r="E294" s="86"/>
      <c r="F294" s="86"/>
    </row>
    <row r="295" spans="5:6" s="80" customFormat="1" x14ac:dyDescent="0.2">
      <c r="E295" s="86"/>
      <c r="F295" s="86"/>
    </row>
    <row r="296" spans="5:6" s="80" customFormat="1" x14ac:dyDescent="0.2">
      <c r="E296" s="86"/>
      <c r="F296" s="86"/>
    </row>
    <row r="297" spans="5:6" s="80" customFormat="1" x14ac:dyDescent="0.2">
      <c r="E297" s="86"/>
      <c r="F297" s="86"/>
    </row>
    <row r="298" spans="5:6" s="80" customFormat="1" x14ac:dyDescent="0.2">
      <c r="E298" s="86"/>
      <c r="F298" s="86"/>
    </row>
    <row r="299" spans="5:6" s="80" customFormat="1" x14ac:dyDescent="0.2">
      <c r="E299" s="86"/>
      <c r="F299" s="86"/>
    </row>
    <row r="300" spans="5:6" s="80" customFormat="1" x14ac:dyDescent="0.2">
      <c r="E300" s="86"/>
      <c r="F300" s="86"/>
    </row>
    <row r="301" spans="5:6" s="80" customFormat="1" x14ac:dyDescent="0.2">
      <c r="E301" s="86"/>
      <c r="F301" s="86"/>
    </row>
    <row r="302" spans="5:6" s="80" customFormat="1" x14ac:dyDescent="0.2">
      <c r="E302" s="86"/>
      <c r="F302" s="86"/>
    </row>
    <row r="303" spans="5:6" s="80" customFormat="1" x14ac:dyDescent="0.2">
      <c r="E303" s="86"/>
      <c r="F303" s="86"/>
    </row>
    <row r="304" spans="5:6" s="80" customFormat="1" x14ac:dyDescent="0.2">
      <c r="E304" s="86"/>
      <c r="F304" s="86"/>
    </row>
    <row r="305" spans="5:6" s="80" customFormat="1" x14ac:dyDescent="0.2">
      <c r="E305" s="86"/>
      <c r="F305" s="86"/>
    </row>
    <row r="306" spans="5:6" s="80" customFormat="1" x14ac:dyDescent="0.2">
      <c r="E306" s="86"/>
      <c r="F306" s="86"/>
    </row>
    <row r="307" spans="5:6" s="80" customFormat="1" x14ac:dyDescent="0.2">
      <c r="E307" s="86"/>
      <c r="F307" s="86"/>
    </row>
    <row r="308" spans="5:6" s="80" customFormat="1" x14ac:dyDescent="0.2">
      <c r="E308" s="86"/>
      <c r="F308" s="86"/>
    </row>
    <row r="309" spans="5:6" s="80" customFormat="1" x14ac:dyDescent="0.2">
      <c r="E309" s="86"/>
      <c r="F309" s="86"/>
    </row>
    <row r="310" spans="5:6" s="80" customFormat="1" x14ac:dyDescent="0.2">
      <c r="E310" s="86"/>
      <c r="F310" s="86"/>
    </row>
    <row r="311" spans="5:6" s="80" customFormat="1" x14ac:dyDescent="0.2">
      <c r="E311" s="86"/>
      <c r="F311" s="86"/>
    </row>
    <row r="312" spans="5:6" s="80" customFormat="1" x14ac:dyDescent="0.2">
      <c r="E312" s="86"/>
      <c r="F312" s="86"/>
    </row>
    <row r="313" spans="5:6" s="80" customFormat="1" x14ac:dyDescent="0.2">
      <c r="E313" s="86"/>
      <c r="F313" s="86"/>
    </row>
    <row r="314" spans="5:6" s="80" customFormat="1" x14ac:dyDescent="0.2">
      <c r="E314" s="86"/>
      <c r="F314" s="86"/>
    </row>
    <row r="315" spans="5:6" s="80" customFormat="1" x14ac:dyDescent="0.2">
      <c r="E315" s="86"/>
      <c r="F315" s="86"/>
    </row>
    <row r="316" spans="5:6" s="80" customFormat="1" x14ac:dyDescent="0.2">
      <c r="E316" s="86"/>
      <c r="F316" s="86"/>
    </row>
    <row r="317" spans="5:6" s="80" customFormat="1" x14ac:dyDescent="0.2">
      <c r="E317" s="86"/>
      <c r="F317" s="86"/>
    </row>
    <row r="318" spans="5:6" s="80" customFormat="1" x14ac:dyDescent="0.2">
      <c r="E318" s="86"/>
      <c r="F318" s="86"/>
    </row>
    <row r="319" spans="5:6" s="80" customFormat="1" x14ac:dyDescent="0.2">
      <c r="E319" s="86"/>
      <c r="F319" s="86"/>
    </row>
    <row r="320" spans="5:6" s="80" customFormat="1" x14ac:dyDescent="0.2">
      <c r="E320" s="86"/>
      <c r="F320" s="86"/>
    </row>
    <row r="321" spans="5:6" s="80" customFormat="1" x14ac:dyDescent="0.2">
      <c r="E321" s="86"/>
      <c r="F321" s="86"/>
    </row>
    <row r="322" spans="5:6" s="80" customFormat="1" x14ac:dyDescent="0.2">
      <c r="E322" s="86"/>
      <c r="F322" s="86"/>
    </row>
    <row r="323" spans="5:6" s="80" customFormat="1" x14ac:dyDescent="0.2">
      <c r="E323" s="86"/>
      <c r="F323" s="86"/>
    </row>
    <row r="324" spans="5:6" s="80" customFormat="1" x14ac:dyDescent="0.2">
      <c r="E324" s="86"/>
      <c r="F324" s="86"/>
    </row>
    <row r="325" spans="5:6" s="80" customFormat="1" x14ac:dyDescent="0.2">
      <c r="E325" s="86"/>
      <c r="F325" s="86"/>
    </row>
    <row r="326" spans="5:6" s="80" customFormat="1" x14ac:dyDescent="0.2">
      <c r="E326" s="86"/>
      <c r="F326" s="86"/>
    </row>
    <row r="327" spans="5:6" s="80" customFormat="1" x14ac:dyDescent="0.2">
      <c r="E327" s="86"/>
      <c r="F327" s="86"/>
    </row>
    <row r="328" spans="5:6" s="80" customFormat="1" x14ac:dyDescent="0.2">
      <c r="E328" s="86"/>
      <c r="F328" s="86"/>
    </row>
    <row r="329" spans="5:6" s="80" customFormat="1" x14ac:dyDescent="0.2">
      <c r="E329" s="86"/>
      <c r="F329" s="86"/>
    </row>
    <row r="330" spans="5:6" s="80" customFormat="1" x14ac:dyDescent="0.2">
      <c r="E330" s="86"/>
      <c r="F330" s="86"/>
    </row>
    <row r="331" spans="5:6" s="80" customFormat="1" x14ac:dyDescent="0.2">
      <c r="E331" s="86"/>
      <c r="F331" s="86"/>
    </row>
    <row r="332" spans="5:6" s="80" customFormat="1" x14ac:dyDescent="0.2">
      <c r="E332" s="86"/>
      <c r="F332" s="86"/>
    </row>
    <row r="333" spans="5:6" s="80" customFormat="1" x14ac:dyDescent="0.2">
      <c r="E333" s="86"/>
      <c r="F333" s="86"/>
    </row>
    <row r="334" spans="5:6" s="80" customFormat="1" x14ac:dyDescent="0.2">
      <c r="E334" s="86"/>
      <c r="F334" s="86"/>
    </row>
    <row r="335" spans="5:6" s="80" customFormat="1" x14ac:dyDescent="0.2">
      <c r="E335" s="86"/>
      <c r="F335" s="86"/>
    </row>
    <row r="336" spans="5:6" s="80" customFormat="1" x14ac:dyDescent="0.2">
      <c r="E336" s="86"/>
      <c r="F336" s="86"/>
    </row>
    <row r="337" spans="5:6" s="80" customFormat="1" x14ac:dyDescent="0.2">
      <c r="E337" s="86"/>
      <c r="F337" s="86"/>
    </row>
    <row r="338" spans="5:6" s="80" customFormat="1" x14ac:dyDescent="0.2">
      <c r="E338" s="86"/>
      <c r="F338" s="86"/>
    </row>
    <row r="339" spans="5:6" s="80" customFormat="1" x14ac:dyDescent="0.2">
      <c r="E339" s="86"/>
      <c r="F339" s="86"/>
    </row>
    <row r="340" spans="5:6" s="80" customFormat="1" x14ac:dyDescent="0.2">
      <c r="E340" s="86"/>
      <c r="F340" s="86"/>
    </row>
    <row r="341" spans="5:6" s="80" customFormat="1" x14ac:dyDescent="0.2">
      <c r="E341" s="86"/>
      <c r="F341" s="86"/>
    </row>
    <row r="342" spans="5:6" s="80" customFormat="1" x14ac:dyDescent="0.2">
      <c r="E342" s="86"/>
      <c r="F342" s="86"/>
    </row>
    <row r="343" spans="5:6" s="80" customFormat="1" x14ac:dyDescent="0.2">
      <c r="E343" s="86"/>
      <c r="F343" s="86"/>
    </row>
    <row r="344" spans="5:6" s="80" customFormat="1" x14ac:dyDescent="0.2">
      <c r="E344" s="86"/>
      <c r="F344" s="86"/>
    </row>
    <row r="345" spans="5:6" s="80" customFormat="1" x14ac:dyDescent="0.2">
      <c r="E345" s="86"/>
      <c r="F345" s="86"/>
    </row>
    <row r="346" spans="5:6" s="80" customFormat="1" x14ac:dyDescent="0.2">
      <c r="E346" s="86"/>
      <c r="F346" s="86"/>
    </row>
    <row r="347" spans="5:6" s="80" customFormat="1" x14ac:dyDescent="0.2">
      <c r="E347" s="86"/>
      <c r="F347" s="86"/>
    </row>
    <row r="348" spans="5:6" s="80" customFormat="1" x14ac:dyDescent="0.2">
      <c r="E348" s="86"/>
      <c r="F348" s="86"/>
    </row>
    <row r="349" spans="5:6" s="80" customFormat="1" x14ac:dyDescent="0.2">
      <c r="E349" s="86"/>
      <c r="F349" s="86"/>
    </row>
    <row r="350" spans="5:6" s="80" customFormat="1" x14ac:dyDescent="0.2">
      <c r="E350" s="86"/>
      <c r="F350" s="86"/>
    </row>
    <row r="351" spans="5:6" s="80" customFormat="1" x14ac:dyDescent="0.2">
      <c r="E351" s="86"/>
      <c r="F351" s="86"/>
    </row>
    <row r="352" spans="5:6" s="80" customFormat="1" x14ac:dyDescent="0.2">
      <c r="E352" s="86"/>
      <c r="F352" s="86"/>
    </row>
    <row r="353" spans="5:6" s="80" customFormat="1" x14ac:dyDescent="0.2">
      <c r="E353" s="86"/>
      <c r="F353" s="86"/>
    </row>
    <row r="354" spans="5:6" s="80" customFormat="1" x14ac:dyDescent="0.2">
      <c r="E354" s="86"/>
      <c r="F354" s="86"/>
    </row>
    <row r="355" spans="5:6" s="80" customFormat="1" x14ac:dyDescent="0.2">
      <c r="E355" s="86"/>
      <c r="F355" s="86"/>
    </row>
    <row r="356" spans="5:6" s="80" customFormat="1" x14ac:dyDescent="0.2">
      <c r="E356" s="86"/>
      <c r="F356" s="86"/>
    </row>
    <row r="357" spans="5:6" s="80" customFormat="1" x14ac:dyDescent="0.2">
      <c r="E357" s="86"/>
      <c r="F357" s="86"/>
    </row>
    <row r="358" spans="5:6" s="80" customFormat="1" x14ac:dyDescent="0.2">
      <c r="E358" s="86"/>
      <c r="F358" s="86"/>
    </row>
    <row r="359" spans="5:6" s="80" customFormat="1" x14ac:dyDescent="0.2">
      <c r="E359" s="86"/>
      <c r="F359" s="86"/>
    </row>
    <row r="360" spans="5:6" s="80" customFormat="1" x14ac:dyDescent="0.2">
      <c r="E360" s="86"/>
      <c r="F360" s="86"/>
    </row>
    <row r="361" spans="5:6" s="80" customFormat="1" x14ac:dyDescent="0.2">
      <c r="E361" s="86"/>
      <c r="F361" s="86"/>
    </row>
    <row r="362" spans="5:6" s="80" customFormat="1" x14ac:dyDescent="0.2">
      <c r="E362" s="86"/>
      <c r="F362" s="86"/>
    </row>
    <row r="363" spans="5:6" s="80" customFormat="1" x14ac:dyDescent="0.2">
      <c r="E363" s="86"/>
      <c r="F363" s="86"/>
    </row>
    <row r="364" spans="5:6" s="80" customFormat="1" x14ac:dyDescent="0.2">
      <c r="E364" s="86"/>
      <c r="F364" s="86"/>
    </row>
    <row r="365" spans="5:6" s="80" customFormat="1" x14ac:dyDescent="0.2">
      <c r="E365" s="86"/>
      <c r="F365" s="86"/>
    </row>
    <row r="366" spans="5:6" s="80" customFormat="1" x14ac:dyDescent="0.2">
      <c r="E366" s="86"/>
      <c r="F366" s="86"/>
    </row>
    <row r="367" spans="5:6" s="80" customFormat="1" x14ac:dyDescent="0.2">
      <c r="E367" s="86"/>
      <c r="F367" s="86"/>
    </row>
    <row r="368" spans="5:6" s="80" customFormat="1" x14ac:dyDescent="0.2">
      <c r="E368" s="86"/>
      <c r="F368" s="86"/>
    </row>
    <row r="369" spans="5:6" s="80" customFormat="1" x14ac:dyDescent="0.2">
      <c r="E369" s="86"/>
      <c r="F369" s="86"/>
    </row>
    <row r="370" spans="5:6" s="80" customFormat="1" x14ac:dyDescent="0.2">
      <c r="E370" s="86"/>
      <c r="F370" s="86"/>
    </row>
    <row r="371" spans="5:6" s="80" customFormat="1" x14ac:dyDescent="0.2">
      <c r="E371" s="86"/>
      <c r="F371" s="86"/>
    </row>
    <row r="372" spans="5:6" s="80" customFormat="1" x14ac:dyDescent="0.2">
      <c r="E372" s="86"/>
      <c r="F372" s="86"/>
    </row>
    <row r="373" spans="5:6" s="80" customFormat="1" x14ac:dyDescent="0.2">
      <c r="E373" s="86"/>
      <c r="F373" s="86"/>
    </row>
    <row r="374" spans="5:6" s="80" customFormat="1" x14ac:dyDescent="0.2">
      <c r="E374" s="86"/>
      <c r="F374" s="86"/>
    </row>
    <row r="375" spans="5:6" s="80" customFormat="1" x14ac:dyDescent="0.2">
      <c r="E375" s="86"/>
      <c r="F375" s="86"/>
    </row>
    <row r="376" spans="5:6" s="80" customFormat="1" x14ac:dyDescent="0.2">
      <c r="E376" s="86"/>
      <c r="F376" s="86"/>
    </row>
    <row r="377" spans="5:6" s="80" customFormat="1" x14ac:dyDescent="0.2">
      <c r="E377" s="86"/>
      <c r="F377" s="86"/>
    </row>
    <row r="378" spans="5:6" s="80" customFormat="1" x14ac:dyDescent="0.2">
      <c r="E378" s="86"/>
      <c r="F378" s="86"/>
    </row>
    <row r="379" spans="5:6" s="80" customFormat="1" x14ac:dyDescent="0.2">
      <c r="E379" s="86"/>
      <c r="F379" s="86"/>
    </row>
    <row r="380" spans="5:6" s="80" customFormat="1" x14ac:dyDescent="0.2">
      <c r="E380" s="86"/>
      <c r="F380" s="86"/>
    </row>
    <row r="381" spans="5:6" s="80" customFormat="1" x14ac:dyDescent="0.2">
      <c r="E381" s="86"/>
      <c r="F381" s="86"/>
    </row>
    <row r="382" spans="5:6" s="80" customFormat="1" x14ac:dyDescent="0.2">
      <c r="E382" s="86"/>
      <c r="F382" s="86"/>
    </row>
    <row r="383" spans="5:6" s="80" customFormat="1" x14ac:dyDescent="0.2">
      <c r="E383" s="86"/>
      <c r="F383" s="86"/>
    </row>
    <row r="384" spans="5:6" s="80" customFormat="1" x14ac:dyDescent="0.2">
      <c r="E384" s="86"/>
      <c r="F384" s="86"/>
    </row>
    <row r="385" spans="5:6" s="80" customFormat="1" x14ac:dyDescent="0.2">
      <c r="E385" s="86"/>
      <c r="F385" s="86"/>
    </row>
    <row r="386" spans="5:6" s="80" customFormat="1" x14ac:dyDescent="0.2">
      <c r="E386" s="86"/>
      <c r="F386" s="86"/>
    </row>
    <row r="387" spans="5:6" s="80" customFormat="1" x14ac:dyDescent="0.2">
      <c r="E387" s="86"/>
      <c r="F387" s="86"/>
    </row>
    <row r="388" spans="5:6" s="80" customFormat="1" x14ac:dyDescent="0.2">
      <c r="E388" s="86"/>
      <c r="F388" s="86"/>
    </row>
    <row r="389" spans="5:6" s="80" customFormat="1" x14ac:dyDescent="0.2">
      <c r="E389" s="86"/>
      <c r="F389" s="86"/>
    </row>
    <row r="390" spans="5:6" s="80" customFormat="1" x14ac:dyDescent="0.2">
      <c r="E390" s="86"/>
      <c r="F390" s="86"/>
    </row>
    <row r="391" spans="5:6" s="80" customFormat="1" x14ac:dyDescent="0.2">
      <c r="E391" s="86"/>
      <c r="F391" s="86"/>
    </row>
    <row r="392" spans="5:6" s="80" customFormat="1" x14ac:dyDescent="0.2">
      <c r="E392" s="86"/>
      <c r="F392" s="86"/>
    </row>
    <row r="393" spans="5:6" s="80" customFormat="1" x14ac:dyDescent="0.2">
      <c r="E393" s="86"/>
      <c r="F393" s="86"/>
    </row>
    <row r="394" spans="5:6" s="80" customFormat="1" x14ac:dyDescent="0.2">
      <c r="E394" s="86"/>
      <c r="F394" s="86"/>
    </row>
    <row r="395" spans="5:6" s="80" customFormat="1" x14ac:dyDescent="0.2">
      <c r="E395" s="86"/>
      <c r="F395" s="86"/>
    </row>
    <row r="396" spans="5:6" s="80" customFormat="1" x14ac:dyDescent="0.2">
      <c r="E396" s="86"/>
      <c r="F396" s="86"/>
    </row>
    <row r="397" spans="5:6" s="80" customFormat="1" x14ac:dyDescent="0.2">
      <c r="E397" s="86"/>
      <c r="F397" s="86"/>
    </row>
    <row r="398" spans="5:6" s="80" customFormat="1" x14ac:dyDescent="0.2">
      <c r="E398" s="86"/>
      <c r="F398" s="86"/>
    </row>
    <row r="399" spans="5:6" s="80" customFormat="1" x14ac:dyDescent="0.2">
      <c r="E399" s="86"/>
      <c r="F399" s="86"/>
    </row>
    <row r="400" spans="5:6" s="80" customFormat="1" x14ac:dyDescent="0.2">
      <c r="E400" s="86"/>
      <c r="F400" s="86"/>
    </row>
    <row r="401" spans="5:6" s="80" customFormat="1" x14ac:dyDescent="0.2">
      <c r="E401" s="86"/>
      <c r="F401" s="86"/>
    </row>
    <row r="402" spans="5:6" s="80" customFormat="1" x14ac:dyDescent="0.2">
      <c r="E402" s="86"/>
      <c r="F402" s="86"/>
    </row>
    <row r="403" spans="5:6" s="80" customFormat="1" x14ac:dyDescent="0.2">
      <c r="E403" s="86"/>
      <c r="F403" s="86"/>
    </row>
    <row r="404" spans="5:6" s="80" customFormat="1" x14ac:dyDescent="0.2">
      <c r="E404" s="86"/>
      <c r="F404" s="86"/>
    </row>
    <row r="405" spans="5:6" s="80" customFormat="1" x14ac:dyDescent="0.2">
      <c r="E405" s="86"/>
      <c r="F405" s="86"/>
    </row>
    <row r="406" spans="5:6" s="80" customFormat="1" x14ac:dyDescent="0.2">
      <c r="E406" s="86"/>
      <c r="F406" s="86"/>
    </row>
    <row r="407" spans="5:6" s="80" customFormat="1" x14ac:dyDescent="0.2">
      <c r="E407" s="86"/>
      <c r="F407" s="86"/>
    </row>
    <row r="408" spans="5:6" s="80" customFormat="1" x14ac:dyDescent="0.2">
      <c r="E408" s="86"/>
      <c r="F408" s="86"/>
    </row>
    <row r="409" spans="5:6" s="80" customFormat="1" x14ac:dyDescent="0.2">
      <c r="E409" s="86"/>
      <c r="F409" s="86"/>
    </row>
    <row r="410" spans="5:6" s="80" customFormat="1" x14ac:dyDescent="0.2">
      <c r="E410" s="86"/>
      <c r="F410" s="86"/>
    </row>
    <row r="411" spans="5:6" s="80" customFormat="1" x14ac:dyDescent="0.2">
      <c r="E411" s="86"/>
      <c r="F411" s="86"/>
    </row>
    <row r="412" spans="5:6" s="80" customFormat="1" x14ac:dyDescent="0.2">
      <c r="E412" s="86"/>
      <c r="F412" s="86"/>
    </row>
    <row r="413" spans="5:6" s="80" customFormat="1" x14ac:dyDescent="0.2">
      <c r="E413" s="86"/>
      <c r="F413" s="86"/>
    </row>
    <row r="414" spans="5:6" s="80" customFormat="1" x14ac:dyDescent="0.2">
      <c r="E414" s="86"/>
      <c r="F414" s="86"/>
    </row>
    <row r="415" spans="5:6" s="80" customFormat="1" x14ac:dyDescent="0.2">
      <c r="E415" s="86"/>
      <c r="F415" s="86"/>
    </row>
    <row r="416" spans="5:6" s="80" customFormat="1" x14ac:dyDescent="0.2">
      <c r="E416" s="86"/>
      <c r="F416" s="86"/>
    </row>
    <row r="417" spans="5:6" s="80" customFormat="1" x14ac:dyDescent="0.2">
      <c r="E417" s="86"/>
      <c r="F417" s="86"/>
    </row>
    <row r="418" spans="5:6" s="80" customFormat="1" x14ac:dyDescent="0.2">
      <c r="E418" s="86"/>
      <c r="F418" s="86"/>
    </row>
    <row r="419" spans="5:6" s="80" customFormat="1" x14ac:dyDescent="0.2">
      <c r="E419" s="86"/>
      <c r="F419" s="86"/>
    </row>
    <row r="420" spans="5:6" s="80" customFormat="1" x14ac:dyDescent="0.2">
      <c r="E420" s="86"/>
      <c r="F420" s="86"/>
    </row>
    <row r="421" spans="5:6" s="80" customFormat="1" x14ac:dyDescent="0.2">
      <c r="E421" s="86"/>
      <c r="F421" s="86"/>
    </row>
    <row r="422" spans="5:6" s="80" customFormat="1" x14ac:dyDescent="0.2">
      <c r="E422" s="86"/>
      <c r="F422" s="86"/>
    </row>
    <row r="423" spans="5:6" s="80" customFormat="1" x14ac:dyDescent="0.2">
      <c r="E423" s="86"/>
      <c r="F423" s="86"/>
    </row>
    <row r="424" spans="5:6" s="80" customFormat="1" x14ac:dyDescent="0.2">
      <c r="E424" s="86"/>
      <c r="F424" s="86"/>
    </row>
    <row r="425" spans="5:6" s="80" customFormat="1" x14ac:dyDescent="0.2">
      <c r="E425" s="86"/>
      <c r="F425" s="86"/>
    </row>
    <row r="426" spans="5:6" s="80" customFormat="1" x14ac:dyDescent="0.2">
      <c r="E426" s="86"/>
      <c r="F426" s="86"/>
    </row>
    <row r="427" spans="5:6" s="80" customFormat="1" x14ac:dyDescent="0.2">
      <c r="E427" s="86"/>
      <c r="F427" s="86"/>
    </row>
    <row r="428" spans="5:6" s="80" customFormat="1" x14ac:dyDescent="0.2">
      <c r="E428" s="86"/>
      <c r="F428" s="86"/>
    </row>
    <row r="429" spans="5:6" s="80" customFormat="1" x14ac:dyDescent="0.2">
      <c r="E429" s="86"/>
      <c r="F429" s="86"/>
    </row>
    <row r="430" spans="5:6" s="80" customFormat="1" x14ac:dyDescent="0.2">
      <c r="E430" s="86"/>
      <c r="F430" s="86"/>
    </row>
    <row r="431" spans="5:6" s="80" customFormat="1" x14ac:dyDescent="0.2">
      <c r="E431" s="86"/>
      <c r="F431" s="86"/>
    </row>
    <row r="432" spans="5:6" s="80" customFormat="1" x14ac:dyDescent="0.2">
      <c r="E432" s="86"/>
      <c r="F432" s="86"/>
    </row>
    <row r="433" spans="5:6" s="80" customFormat="1" x14ac:dyDescent="0.2">
      <c r="E433" s="86"/>
      <c r="F433" s="86"/>
    </row>
    <row r="434" spans="5:6" s="80" customFormat="1" x14ac:dyDescent="0.2">
      <c r="E434" s="86"/>
      <c r="F434" s="86"/>
    </row>
    <row r="435" spans="5:6" s="80" customFormat="1" x14ac:dyDescent="0.2">
      <c r="E435" s="86"/>
      <c r="F435" s="86"/>
    </row>
    <row r="436" spans="5:6" s="80" customFormat="1" x14ac:dyDescent="0.2">
      <c r="E436" s="86"/>
      <c r="F436" s="86"/>
    </row>
    <row r="437" spans="5:6" s="80" customFormat="1" x14ac:dyDescent="0.2">
      <c r="E437" s="86"/>
      <c r="F437" s="86"/>
    </row>
    <row r="438" spans="5:6" s="80" customFormat="1" x14ac:dyDescent="0.2">
      <c r="E438" s="86"/>
      <c r="F438" s="86"/>
    </row>
    <row r="439" spans="5:6" s="80" customFormat="1" x14ac:dyDescent="0.2">
      <c r="E439" s="86"/>
      <c r="F439" s="86"/>
    </row>
    <row r="440" spans="5:6" s="80" customFormat="1" x14ac:dyDescent="0.2">
      <c r="E440" s="86"/>
      <c r="F440" s="86"/>
    </row>
    <row r="441" spans="5:6" s="80" customFormat="1" x14ac:dyDescent="0.2">
      <c r="E441" s="86"/>
      <c r="F441" s="86"/>
    </row>
    <row r="442" spans="5:6" s="80" customFormat="1" x14ac:dyDescent="0.2">
      <c r="E442" s="86"/>
      <c r="F442" s="86"/>
    </row>
    <row r="443" spans="5:6" s="80" customFormat="1" x14ac:dyDescent="0.2">
      <c r="E443" s="86"/>
      <c r="F443" s="86"/>
    </row>
    <row r="444" spans="5:6" s="80" customFormat="1" x14ac:dyDescent="0.2">
      <c r="E444" s="86"/>
      <c r="F444" s="86"/>
    </row>
    <row r="445" spans="5:6" s="80" customFormat="1" x14ac:dyDescent="0.2">
      <c r="E445" s="86"/>
      <c r="F445" s="86"/>
    </row>
    <row r="446" spans="5:6" s="80" customFormat="1" x14ac:dyDescent="0.2">
      <c r="E446" s="86"/>
      <c r="F446" s="86"/>
    </row>
    <row r="447" spans="5:6" s="80" customFormat="1" x14ac:dyDescent="0.2">
      <c r="E447" s="86"/>
      <c r="F447" s="86"/>
    </row>
    <row r="448" spans="5:6" s="80" customFormat="1" x14ac:dyDescent="0.2">
      <c r="E448" s="86"/>
      <c r="F448" s="86"/>
    </row>
    <row r="449" spans="5:6" s="80" customFormat="1" x14ac:dyDescent="0.2">
      <c r="E449" s="86"/>
      <c r="F449" s="86"/>
    </row>
    <row r="450" spans="5:6" s="80" customFormat="1" x14ac:dyDescent="0.2">
      <c r="E450" s="86"/>
      <c r="F450" s="86"/>
    </row>
    <row r="451" spans="5:6" s="80" customFormat="1" x14ac:dyDescent="0.2">
      <c r="E451" s="86"/>
      <c r="F451" s="86"/>
    </row>
    <row r="452" spans="5:6" s="80" customFormat="1" x14ac:dyDescent="0.2">
      <c r="E452" s="86"/>
      <c r="F452" s="86"/>
    </row>
    <row r="453" spans="5:6" s="80" customFormat="1" x14ac:dyDescent="0.2">
      <c r="E453" s="86"/>
      <c r="F453" s="86"/>
    </row>
    <row r="454" spans="5:6" s="80" customFormat="1" x14ac:dyDescent="0.2">
      <c r="E454" s="86"/>
      <c r="F454" s="86"/>
    </row>
    <row r="455" spans="5:6" s="80" customFormat="1" x14ac:dyDescent="0.2">
      <c r="E455" s="86"/>
      <c r="F455" s="86"/>
    </row>
    <row r="456" spans="5:6" s="80" customFormat="1" x14ac:dyDescent="0.2">
      <c r="E456" s="86"/>
      <c r="F456" s="86"/>
    </row>
    <row r="457" spans="5:6" s="80" customFormat="1" x14ac:dyDescent="0.2">
      <c r="E457" s="86"/>
      <c r="F457" s="86"/>
    </row>
    <row r="458" spans="5:6" s="80" customFormat="1" x14ac:dyDescent="0.2">
      <c r="E458" s="86"/>
      <c r="F458" s="86"/>
    </row>
    <row r="459" spans="5:6" s="80" customFormat="1" x14ac:dyDescent="0.2">
      <c r="E459" s="86"/>
      <c r="F459" s="86"/>
    </row>
    <row r="460" spans="5:6" s="80" customFormat="1" x14ac:dyDescent="0.2">
      <c r="E460" s="86"/>
      <c r="F460" s="86"/>
    </row>
    <row r="461" spans="5:6" s="80" customFormat="1" x14ac:dyDescent="0.2">
      <c r="E461" s="86"/>
      <c r="F461" s="86"/>
    </row>
    <row r="462" spans="5:6" s="80" customFormat="1" x14ac:dyDescent="0.2">
      <c r="E462" s="86"/>
      <c r="F462" s="86"/>
    </row>
    <row r="463" spans="5:6" s="80" customFormat="1" x14ac:dyDescent="0.2">
      <c r="E463" s="86"/>
      <c r="F463" s="86"/>
    </row>
    <row r="464" spans="5:6" s="80" customFormat="1" x14ac:dyDescent="0.2">
      <c r="E464" s="86"/>
      <c r="F464" s="86"/>
    </row>
    <row r="465" spans="5:6" s="80" customFormat="1" x14ac:dyDescent="0.2">
      <c r="E465" s="86"/>
      <c r="F465" s="86"/>
    </row>
    <row r="466" spans="5:6" s="80" customFormat="1" x14ac:dyDescent="0.2">
      <c r="E466" s="86"/>
      <c r="F466" s="86"/>
    </row>
    <row r="467" spans="5:6" s="80" customFormat="1" x14ac:dyDescent="0.2">
      <c r="E467" s="86"/>
      <c r="F467" s="86"/>
    </row>
    <row r="468" spans="5:6" s="80" customFormat="1" x14ac:dyDescent="0.2">
      <c r="E468" s="86"/>
      <c r="F468" s="86"/>
    </row>
    <row r="469" spans="5:6" s="80" customFormat="1" x14ac:dyDescent="0.2">
      <c r="E469" s="86"/>
      <c r="F469" s="86"/>
    </row>
    <row r="470" spans="5:6" s="80" customFormat="1" x14ac:dyDescent="0.2">
      <c r="E470" s="86"/>
      <c r="F470" s="86"/>
    </row>
    <row r="471" spans="5:6" s="80" customFormat="1" x14ac:dyDescent="0.2">
      <c r="E471" s="86"/>
      <c r="F471" s="86"/>
    </row>
    <row r="472" spans="5:6" s="80" customFormat="1" x14ac:dyDescent="0.2">
      <c r="E472" s="86"/>
      <c r="F472" s="86"/>
    </row>
    <row r="473" spans="5:6" s="80" customFormat="1" x14ac:dyDescent="0.2">
      <c r="E473" s="86"/>
      <c r="F473" s="86"/>
    </row>
    <row r="474" spans="5:6" s="80" customFormat="1" x14ac:dyDescent="0.2">
      <c r="E474" s="86"/>
      <c r="F474" s="86"/>
    </row>
    <row r="475" spans="5:6" s="80" customFormat="1" x14ac:dyDescent="0.2">
      <c r="E475" s="86"/>
      <c r="F475" s="86"/>
    </row>
    <row r="476" spans="5:6" s="80" customFormat="1" x14ac:dyDescent="0.2">
      <c r="E476" s="86"/>
      <c r="F476" s="86"/>
    </row>
    <row r="477" spans="5:6" s="80" customFormat="1" x14ac:dyDescent="0.2">
      <c r="E477" s="86"/>
      <c r="F477" s="86"/>
    </row>
    <row r="478" spans="5:6" s="80" customFormat="1" x14ac:dyDescent="0.2">
      <c r="E478" s="86"/>
      <c r="F478" s="86"/>
    </row>
    <row r="479" spans="5:6" s="80" customFormat="1" x14ac:dyDescent="0.2">
      <c r="E479" s="86"/>
      <c r="F479" s="86"/>
    </row>
    <row r="480" spans="5:6" s="80" customFormat="1" x14ac:dyDescent="0.2">
      <c r="E480" s="86"/>
      <c r="F480" s="86"/>
    </row>
    <row r="481" spans="5:6" s="80" customFormat="1" x14ac:dyDescent="0.2">
      <c r="E481" s="86"/>
      <c r="F481" s="86"/>
    </row>
    <row r="482" spans="5:6" s="80" customFormat="1" x14ac:dyDescent="0.2">
      <c r="E482" s="86"/>
      <c r="F482" s="86"/>
    </row>
    <row r="483" spans="5:6" s="80" customFormat="1" x14ac:dyDescent="0.2">
      <c r="E483" s="86"/>
      <c r="F483" s="86"/>
    </row>
    <row r="484" spans="5:6" s="80" customFormat="1" x14ac:dyDescent="0.2">
      <c r="E484" s="86"/>
      <c r="F484" s="86"/>
    </row>
    <row r="485" spans="5:6" s="80" customFormat="1" x14ac:dyDescent="0.2">
      <c r="E485" s="86"/>
      <c r="F485" s="86"/>
    </row>
    <row r="486" spans="5:6" s="80" customFormat="1" x14ac:dyDescent="0.2">
      <c r="E486" s="86"/>
      <c r="F486" s="86"/>
    </row>
    <row r="487" spans="5:6" s="80" customFormat="1" x14ac:dyDescent="0.2">
      <c r="E487" s="86"/>
      <c r="F487" s="86"/>
    </row>
    <row r="488" spans="5:6" s="80" customFormat="1" x14ac:dyDescent="0.2">
      <c r="E488" s="86"/>
      <c r="F488" s="86"/>
    </row>
    <row r="489" spans="5:6" s="80" customFormat="1" x14ac:dyDescent="0.2">
      <c r="E489" s="86"/>
      <c r="F489" s="86"/>
    </row>
    <row r="490" spans="5:6" s="80" customFormat="1" x14ac:dyDescent="0.2">
      <c r="E490" s="86"/>
      <c r="F490" s="86"/>
    </row>
    <row r="491" spans="5:6" s="80" customFormat="1" x14ac:dyDescent="0.2">
      <c r="E491" s="86"/>
      <c r="F491" s="86"/>
    </row>
    <row r="492" spans="5:6" s="80" customFormat="1" x14ac:dyDescent="0.2">
      <c r="E492" s="86"/>
      <c r="F492" s="86"/>
    </row>
    <row r="493" spans="5:6" s="80" customFormat="1" x14ac:dyDescent="0.2">
      <c r="E493" s="86"/>
      <c r="F493" s="86"/>
    </row>
    <row r="494" spans="5:6" s="80" customFormat="1" x14ac:dyDescent="0.2">
      <c r="E494" s="86"/>
      <c r="F494" s="86"/>
    </row>
    <row r="495" spans="5:6" s="80" customFormat="1" x14ac:dyDescent="0.2">
      <c r="E495" s="86"/>
      <c r="F495" s="86"/>
    </row>
    <row r="496" spans="5:6" s="80" customFormat="1" x14ac:dyDescent="0.2">
      <c r="E496" s="86"/>
      <c r="F496" s="86"/>
    </row>
    <row r="497" spans="5:6" s="80" customFormat="1" x14ac:dyDescent="0.2">
      <c r="E497" s="86"/>
      <c r="F497" s="86"/>
    </row>
    <row r="498" spans="5:6" s="80" customFormat="1" x14ac:dyDescent="0.2">
      <c r="E498" s="86"/>
      <c r="F498" s="86"/>
    </row>
    <row r="499" spans="5:6" s="80" customFormat="1" x14ac:dyDescent="0.2">
      <c r="E499" s="86"/>
      <c r="F499" s="86"/>
    </row>
    <row r="500" spans="5:6" s="80" customFormat="1" x14ac:dyDescent="0.2">
      <c r="E500" s="86"/>
      <c r="F500" s="86"/>
    </row>
    <row r="501" spans="5:6" s="80" customFormat="1" x14ac:dyDescent="0.2">
      <c r="E501" s="86"/>
      <c r="F501" s="86"/>
    </row>
    <row r="502" spans="5:6" s="80" customFormat="1" x14ac:dyDescent="0.2">
      <c r="E502" s="86"/>
      <c r="F502" s="86"/>
    </row>
    <row r="503" spans="5:6" s="80" customFormat="1" x14ac:dyDescent="0.2">
      <c r="E503" s="86"/>
      <c r="F503" s="86"/>
    </row>
    <row r="504" spans="5:6" s="80" customFormat="1" x14ac:dyDescent="0.2">
      <c r="E504" s="86"/>
      <c r="F504" s="86"/>
    </row>
    <row r="505" spans="5:6" s="80" customFormat="1" x14ac:dyDescent="0.2">
      <c r="E505" s="86"/>
      <c r="F505" s="86"/>
    </row>
    <row r="506" spans="5:6" s="80" customFormat="1" x14ac:dyDescent="0.2">
      <c r="E506" s="86"/>
      <c r="F506" s="86"/>
    </row>
    <row r="507" spans="5:6" s="80" customFormat="1" x14ac:dyDescent="0.2">
      <c r="E507" s="86"/>
      <c r="F507" s="86"/>
    </row>
    <row r="508" spans="5:6" s="80" customFormat="1" x14ac:dyDescent="0.2">
      <c r="E508" s="86"/>
      <c r="F508" s="86"/>
    </row>
    <row r="509" spans="5:6" s="80" customFormat="1" x14ac:dyDescent="0.2">
      <c r="E509" s="86"/>
      <c r="F509" s="86"/>
    </row>
    <row r="510" spans="5:6" s="80" customFormat="1" x14ac:dyDescent="0.2">
      <c r="E510" s="86"/>
      <c r="F510" s="86"/>
    </row>
    <row r="511" spans="5:6" s="80" customFormat="1" x14ac:dyDescent="0.2">
      <c r="E511" s="86"/>
      <c r="F511" s="86"/>
    </row>
    <row r="512" spans="5:6" s="80" customFormat="1" x14ac:dyDescent="0.2">
      <c r="E512" s="86"/>
      <c r="F512" s="86"/>
    </row>
    <row r="513" spans="5:6" s="80" customFormat="1" x14ac:dyDescent="0.2">
      <c r="E513" s="86"/>
      <c r="F513" s="86"/>
    </row>
    <row r="514" spans="5:6" s="80" customFormat="1" x14ac:dyDescent="0.2">
      <c r="E514" s="86"/>
      <c r="F514" s="86"/>
    </row>
    <row r="515" spans="5:6" s="80" customFormat="1" x14ac:dyDescent="0.2">
      <c r="E515" s="86"/>
      <c r="F515" s="86"/>
    </row>
    <row r="516" spans="5:6" s="80" customFormat="1" x14ac:dyDescent="0.2">
      <c r="E516" s="86"/>
      <c r="F516" s="86"/>
    </row>
    <row r="517" spans="5:6" s="80" customFormat="1" x14ac:dyDescent="0.2">
      <c r="E517" s="86"/>
      <c r="F517" s="86"/>
    </row>
    <row r="518" spans="5:6" s="80" customFormat="1" x14ac:dyDescent="0.2">
      <c r="E518" s="86"/>
      <c r="F518" s="86"/>
    </row>
    <row r="519" spans="5:6" s="80" customFormat="1" x14ac:dyDescent="0.2">
      <c r="E519" s="86"/>
      <c r="F519" s="86"/>
    </row>
    <row r="520" spans="5:6" s="80" customFormat="1" x14ac:dyDescent="0.2">
      <c r="E520" s="86"/>
      <c r="F520" s="86"/>
    </row>
    <row r="521" spans="5:6" s="80" customFormat="1" x14ac:dyDescent="0.2">
      <c r="E521" s="86"/>
      <c r="F521" s="86"/>
    </row>
    <row r="522" spans="5:6" s="80" customFormat="1" x14ac:dyDescent="0.2">
      <c r="E522" s="86"/>
      <c r="F522" s="86"/>
    </row>
    <row r="523" spans="5:6" s="80" customFormat="1" x14ac:dyDescent="0.2">
      <c r="E523" s="86"/>
      <c r="F523" s="86"/>
    </row>
    <row r="524" spans="5:6" s="80" customFormat="1" x14ac:dyDescent="0.2">
      <c r="E524" s="86"/>
      <c r="F524" s="86"/>
    </row>
    <row r="525" spans="5:6" s="80" customFormat="1" x14ac:dyDescent="0.2">
      <c r="E525" s="86"/>
      <c r="F525" s="86"/>
    </row>
    <row r="526" spans="5:6" s="80" customFormat="1" x14ac:dyDescent="0.2">
      <c r="E526" s="86"/>
      <c r="F526" s="86"/>
    </row>
    <row r="527" spans="5:6" s="80" customFormat="1" x14ac:dyDescent="0.2">
      <c r="E527" s="86"/>
      <c r="F527" s="86"/>
    </row>
    <row r="528" spans="5:6" s="80" customFormat="1" x14ac:dyDescent="0.2">
      <c r="E528" s="86"/>
      <c r="F528" s="86"/>
    </row>
    <row r="529" spans="5:6" s="80" customFormat="1" x14ac:dyDescent="0.2">
      <c r="E529" s="86"/>
      <c r="F529" s="86"/>
    </row>
    <row r="530" spans="5:6" s="80" customFormat="1" x14ac:dyDescent="0.2">
      <c r="E530" s="86"/>
      <c r="F530" s="86"/>
    </row>
    <row r="531" spans="5:6" s="80" customFormat="1" x14ac:dyDescent="0.2">
      <c r="E531" s="86"/>
      <c r="F531" s="86"/>
    </row>
    <row r="532" spans="5:6" s="80" customFormat="1" x14ac:dyDescent="0.2">
      <c r="E532" s="86"/>
      <c r="F532" s="86"/>
    </row>
    <row r="533" spans="5:6" s="80" customFormat="1" x14ac:dyDescent="0.2">
      <c r="E533" s="86"/>
      <c r="F533" s="86"/>
    </row>
    <row r="534" spans="5:6" s="80" customFormat="1" x14ac:dyDescent="0.2">
      <c r="E534" s="86"/>
      <c r="F534" s="86"/>
    </row>
    <row r="535" spans="5:6" s="80" customFormat="1" x14ac:dyDescent="0.2">
      <c r="E535" s="86"/>
      <c r="F535" s="86"/>
    </row>
    <row r="536" spans="5:6" s="80" customFormat="1" x14ac:dyDescent="0.2">
      <c r="E536" s="86"/>
      <c r="F536" s="86"/>
    </row>
    <row r="537" spans="5:6" s="80" customFormat="1" x14ac:dyDescent="0.2">
      <c r="E537" s="86"/>
      <c r="F537" s="86"/>
    </row>
    <row r="538" spans="5:6" s="80" customFormat="1" x14ac:dyDescent="0.2">
      <c r="E538" s="86"/>
      <c r="F538" s="86"/>
    </row>
    <row r="539" spans="5:6" s="80" customFormat="1" x14ac:dyDescent="0.2">
      <c r="E539" s="86"/>
      <c r="F539" s="86"/>
    </row>
    <row r="540" spans="5:6" s="80" customFormat="1" x14ac:dyDescent="0.2">
      <c r="E540" s="86"/>
      <c r="F540" s="86"/>
    </row>
    <row r="541" spans="5:6" s="80" customFormat="1" x14ac:dyDescent="0.2">
      <c r="E541" s="86"/>
      <c r="F541" s="86"/>
    </row>
    <row r="542" spans="5:6" s="80" customFormat="1" x14ac:dyDescent="0.2">
      <c r="E542" s="86"/>
      <c r="F542" s="86"/>
    </row>
    <row r="543" spans="5:6" s="80" customFormat="1" x14ac:dyDescent="0.2">
      <c r="E543" s="86"/>
      <c r="F543" s="86"/>
    </row>
    <row r="544" spans="5:6" s="80" customFormat="1" x14ac:dyDescent="0.2">
      <c r="E544" s="86"/>
      <c r="F544" s="86"/>
    </row>
    <row r="545" spans="5:6" s="80" customFormat="1" x14ac:dyDescent="0.2">
      <c r="E545" s="86"/>
      <c r="F545" s="86"/>
    </row>
    <row r="546" spans="5:6" s="80" customFormat="1" x14ac:dyDescent="0.2">
      <c r="E546" s="86"/>
      <c r="F546" s="86"/>
    </row>
    <row r="547" spans="5:6" s="80" customFormat="1" x14ac:dyDescent="0.2">
      <c r="E547" s="86"/>
      <c r="F547" s="86"/>
    </row>
    <row r="548" spans="5:6" s="80" customFormat="1" x14ac:dyDescent="0.2">
      <c r="E548" s="86"/>
      <c r="F548" s="86"/>
    </row>
    <row r="549" spans="5:6" s="80" customFormat="1" x14ac:dyDescent="0.2">
      <c r="E549" s="86"/>
      <c r="F549" s="86"/>
    </row>
    <row r="550" spans="5:6" s="80" customFormat="1" x14ac:dyDescent="0.2">
      <c r="E550" s="86"/>
      <c r="F550" s="86"/>
    </row>
    <row r="551" spans="5:6" s="80" customFormat="1" x14ac:dyDescent="0.2">
      <c r="E551" s="86"/>
      <c r="F551" s="86"/>
    </row>
    <row r="552" spans="5:6" s="80" customFormat="1" x14ac:dyDescent="0.2">
      <c r="E552" s="86"/>
      <c r="F552" s="86"/>
    </row>
    <row r="553" spans="5:6" s="80" customFormat="1" x14ac:dyDescent="0.2">
      <c r="E553" s="86"/>
      <c r="F553" s="86"/>
    </row>
    <row r="554" spans="5:6" s="80" customFormat="1" x14ac:dyDescent="0.2">
      <c r="E554" s="86"/>
      <c r="F554" s="86"/>
    </row>
    <row r="555" spans="5:6" s="80" customFormat="1" x14ac:dyDescent="0.2">
      <c r="E555" s="86"/>
      <c r="F555" s="86"/>
    </row>
    <row r="556" spans="5:6" s="80" customFormat="1" x14ac:dyDescent="0.2">
      <c r="E556" s="86"/>
      <c r="F556" s="86"/>
    </row>
    <row r="557" spans="5:6" s="80" customFormat="1" x14ac:dyDescent="0.2">
      <c r="E557" s="86"/>
      <c r="F557" s="86"/>
    </row>
    <row r="558" spans="5:6" s="80" customFormat="1" x14ac:dyDescent="0.2">
      <c r="E558" s="86"/>
      <c r="F558" s="86"/>
    </row>
    <row r="559" spans="5:6" s="80" customFormat="1" x14ac:dyDescent="0.2">
      <c r="E559" s="86"/>
      <c r="F559" s="86"/>
    </row>
    <row r="560" spans="5:6" s="80" customFormat="1" x14ac:dyDescent="0.2">
      <c r="E560" s="86"/>
      <c r="F560" s="86"/>
    </row>
    <row r="561" spans="5:6" s="80" customFormat="1" x14ac:dyDescent="0.2">
      <c r="E561" s="86"/>
      <c r="F561" s="86"/>
    </row>
    <row r="562" spans="5:6" s="80" customFormat="1" x14ac:dyDescent="0.2">
      <c r="E562" s="86"/>
      <c r="F562" s="86"/>
    </row>
    <row r="563" spans="5:6" s="80" customFormat="1" x14ac:dyDescent="0.2">
      <c r="E563" s="86"/>
      <c r="F563" s="86"/>
    </row>
    <row r="564" spans="5:6" s="80" customFormat="1" x14ac:dyDescent="0.2">
      <c r="E564" s="86"/>
      <c r="F564" s="86"/>
    </row>
    <row r="565" spans="5:6" s="80" customFormat="1" x14ac:dyDescent="0.2">
      <c r="E565" s="86"/>
      <c r="F565" s="86"/>
    </row>
    <row r="566" spans="5:6" s="80" customFormat="1" x14ac:dyDescent="0.2">
      <c r="E566" s="86"/>
      <c r="F566" s="86"/>
    </row>
    <row r="567" spans="5:6" s="80" customFormat="1" x14ac:dyDescent="0.2">
      <c r="E567" s="86"/>
      <c r="F567" s="86"/>
    </row>
    <row r="568" spans="5:6" s="80" customFormat="1" x14ac:dyDescent="0.2">
      <c r="E568" s="86"/>
      <c r="F568" s="86"/>
    </row>
    <row r="569" spans="5:6" s="80" customFormat="1" x14ac:dyDescent="0.2">
      <c r="E569" s="86"/>
      <c r="F569" s="86"/>
    </row>
    <row r="570" spans="5:6" s="80" customFormat="1" x14ac:dyDescent="0.2">
      <c r="E570" s="86"/>
      <c r="F570" s="86"/>
    </row>
    <row r="571" spans="5:6" s="80" customFormat="1" x14ac:dyDescent="0.2">
      <c r="E571" s="86"/>
      <c r="F571" s="86"/>
    </row>
    <row r="572" spans="5:6" s="80" customFormat="1" x14ac:dyDescent="0.2">
      <c r="E572" s="86"/>
      <c r="F572" s="86"/>
    </row>
    <row r="573" spans="5:6" s="80" customFormat="1" x14ac:dyDescent="0.2">
      <c r="E573" s="86"/>
      <c r="F573" s="86"/>
    </row>
    <row r="574" spans="5:6" s="80" customFormat="1" x14ac:dyDescent="0.2">
      <c r="E574" s="86"/>
      <c r="F574" s="86"/>
    </row>
    <row r="575" spans="5:6" s="80" customFormat="1" x14ac:dyDescent="0.2">
      <c r="E575" s="86"/>
      <c r="F575" s="86"/>
    </row>
    <row r="576" spans="5:6" s="80" customFormat="1" x14ac:dyDescent="0.2">
      <c r="E576" s="86"/>
      <c r="F576" s="86"/>
    </row>
    <row r="577" spans="5:6" s="80" customFormat="1" x14ac:dyDescent="0.2">
      <c r="E577" s="86"/>
      <c r="F577" s="86"/>
    </row>
    <row r="578" spans="5:6" s="80" customFormat="1" x14ac:dyDescent="0.2">
      <c r="E578" s="86"/>
      <c r="F578" s="86"/>
    </row>
    <row r="579" spans="5:6" s="80" customFormat="1" x14ac:dyDescent="0.2">
      <c r="E579" s="86"/>
      <c r="F579" s="86"/>
    </row>
    <row r="580" spans="5:6" s="80" customFormat="1" x14ac:dyDescent="0.2">
      <c r="E580" s="86"/>
      <c r="F580" s="86"/>
    </row>
    <row r="581" spans="5:6" s="80" customFormat="1" x14ac:dyDescent="0.2">
      <c r="E581" s="86"/>
      <c r="F581" s="86"/>
    </row>
    <row r="582" spans="5:6" s="80" customFormat="1" x14ac:dyDescent="0.2">
      <c r="E582" s="86"/>
      <c r="F582" s="86"/>
    </row>
    <row r="583" spans="5:6" s="80" customFormat="1" x14ac:dyDescent="0.2">
      <c r="E583" s="86"/>
      <c r="F583" s="86"/>
    </row>
    <row r="584" spans="5:6" s="80" customFormat="1" x14ac:dyDescent="0.2">
      <c r="E584" s="86"/>
      <c r="F584" s="86"/>
    </row>
    <row r="585" spans="5:6" s="80" customFormat="1" x14ac:dyDescent="0.2">
      <c r="E585" s="86"/>
      <c r="F585" s="86"/>
    </row>
    <row r="586" spans="5:6" s="80" customFormat="1" x14ac:dyDescent="0.2">
      <c r="E586" s="86"/>
      <c r="F586" s="86"/>
    </row>
    <row r="587" spans="5:6" s="80" customFormat="1" x14ac:dyDescent="0.2">
      <c r="E587" s="86"/>
      <c r="F587" s="86"/>
    </row>
    <row r="588" spans="5:6" s="80" customFormat="1" x14ac:dyDescent="0.2">
      <c r="E588" s="86"/>
      <c r="F588" s="86"/>
    </row>
    <row r="589" spans="5:6" s="80" customFormat="1" x14ac:dyDescent="0.2">
      <c r="E589" s="86"/>
      <c r="F589" s="86"/>
    </row>
    <row r="590" spans="5:6" s="80" customFormat="1" x14ac:dyDescent="0.2">
      <c r="E590" s="86"/>
      <c r="F590" s="86"/>
    </row>
    <row r="591" spans="5:6" s="80" customFormat="1" x14ac:dyDescent="0.2">
      <c r="E591" s="86"/>
      <c r="F591" s="86"/>
    </row>
    <row r="592" spans="5:6" s="80" customFormat="1" x14ac:dyDescent="0.2">
      <c r="E592" s="86"/>
      <c r="F592" s="86"/>
    </row>
    <row r="593" spans="5:6" s="80" customFormat="1" x14ac:dyDescent="0.2">
      <c r="E593" s="86"/>
      <c r="F593" s="86"/>
    </row>
    <row r="594" spans="5:6" s="80" customFormat="1" x14ac:dyDescent="0.2">
      <c r="E594" s="86"/>
      <c r="F594" s="86"/>
    </row>
    <row r="595" spans="5:6" s="80" customFormat="1" x14ac:dyDescent="0.2">
      <c r="E595" s="86"/>
      <c r="F595" s="86"/>
    </row>
    <row r="596" spans="5:6" s="80" customFormat="1" x14ac:dyDescent="0.2">
      <c r="E596" s="86"/>
      <c r="F596" s="86"/>
    </row>
    <row r="597" spans="5:6" s="80" customFormat="1" x14ac:dyDescent="0.2">
      <c r="E597" s="86"/>
      <c r="F597" s="86"/>
    </row>
    <row r="598" spans="5:6" s="80" customFormat="1" x14ac:dyDescent="0.2">
      <c r="E598" s="86"/>
      <c r="F598" s="86"/>
    </row>
    <row r="599" spans="5:6" s="80" customFormat="1" x14ac:dyDescent="0.2">
      <c r="E599" s="86"/>
      <c r="F599" s="86"/>
    </row>
    <row r="600" spans="5:6" s="80" customFormat="1" x14ac:dyDescent="0.2">
      <c r="E600" s="86"/>
      <c r="F600" s="86"/>
    </row>
    <row r="601" spans="5:6" s="80" customFormat="1" x14ac:dyDescent="0.2">
      <c r="E601" s="86"/>
      <c r="F601" s="86"/>
    </row>
    <row r="602" spans="5:6" s="80" customFormat="1" x14ac:dyDescent="0.2">
      <c r="E602" s="86"/>
      <c r="F602" s="86"/>
    </row>
    <row r="603" spans="5:6" s="80" customFormat="1" x14ac:dyDescent="0.2">
      <c r="E603" s="86"/>
      <c r="F603" s="86"/>
    </row>
    <row r="604" spans="5:6" s="80" customFormat="1" x14ac:dyDescent="0.2">
      <c r="E604" s="86"/>
      <c r="F604" s="86"/>
    </row>
    <row r="605" spans="5:6" s="80" customFormat="1" x14ac:dyDescent="0.2">
      <c r="E605" s="86"/>
      <c r="F605" s="86"/>
    </row>
    <row r="606" spans="5:6" s="80" customFormat="1" x14ac:dyDescent="0.2">
      <c r="E606" s="86"/>
      <c r="F606" s="86"/>
    </row>
    <row r="607" spans="5:6" s="80" customFormat="1" x14ac:dyDescent="0.2">
      <c r="E607" s="86"/>
      <c r="F607" s="86"/>
    </row>
    <row r="608" spans="5:6" s="80" customFormat="1" x14ac:dyDescent="0.2">
      <c r="E608" s="86"/>
      <c r="F608" s="86"/>
    </row>
    <row r="609" spans="5:6" s="80" customFormat="1" x14ac:dyDescent="0.2">
      <c r="E609" s="86"/>
      <c r="F609" s="86"/>
    </row>
    <row r="610" spans="5:6" s="80" customFormat="1" x14ac:dyDescent="0.2">
      <c r="E610" s="86"/>
      <c r="F610" s="86"/>
    </row>
    <row r="611" spans="5:6" s="80" customFormat="1" x14ac:dyDescent="0.2">
      <c r="E611" s="86"/>
      <c r="F611" s="86"/>
    </row>
    <row r="612" spans="5:6" s="80" customFormat="1" x14ac:dyDescent="0.2">
      <c r="E612" s="86"/>
      <c r="F612" s="86"/>
    </row>
    <row r="613" spans="5:6" s="80" customFormat="1" x14ac:dyDescent="0.2">
      <c r="E613" s="86"/>
      <c r="F613" s="86"/>
    </row>
    <row r="614" spans="5:6" s="80" customFormat="1" x14ac:dyDescent="0.2">
      <c r="E614" s="86"/>
      <c r="F614" s="86"/>
    </row>
    <row r="615" spans="5:6" s="80" customFormat="1" x14ac:dyDescent="0.2">
      <c r="E615" s="86"/>
      <c r="F615" s="86"/>
    </row>
    <row r="616" spans="5:6" s="80" customFormat="1" x14ac:dyDescent="0.2">
      <c r="E616" s="86"/>
      <c r="F616" s="86"/>
    </row>
    <row r="617" spans="5:6" s="80" customFormat="1" x14ac:dyDescent="0.2">
      <c r="E617" s="86"/>
      <c r="F617" s="86"/>
    </row>
    <row r="618" spans="5:6" s="80" customFormat="1" x14ac:dyDescent="0.2">
      <c r="E618" s="86"/>
      <c r="F618" s="86"/>
    </row>
    <row r="619" spans="5:6" s="80" customFormat="1" x14ac:dyDescent="0.2">
      <c r="E619" s="86"/>
      <c r="F619" s="86"/>
    </row>
    <row r="620" spans="5:6" s="80" customFormat="1" x14ac:dyDescent="0.2">
      <c r="E620" s="86"/>
      <c r="F620" s="86"/>
    </row>
    <row r="621" spans="5:6" s="80" customFormat="1" x14ac:dyDescent="0.2">
      <c r="E621" s="86"/>
      <c r="F621" s="86"/>
    </row>
    <row r="622" spans="5:6" s="80" customFormat="1" x14ac:dyDescent="0.2">
      <c r="E622" s="86"/>
      <c r="F622" s="86"/>
    </row>
    <row r="623" spans="5:6" s="80" customFormat="1" x14ac:dyDescent="0.2">
      <c r="E623" s="86"/>
      <c r="F623" s="86"/>
    </row>
    <row r="624" spans="5:6" s="80" customFormat="1" x14ac:dyDescent="0.2">
      <c r="E624" s="86"/>
      <c r="F624" s="86"/>
    </row>
    <row r="625" spans="5:6" s="80" customFormat="1" x14ac:dyDescent="0.2">
      <c r="E625" s="86"/>
      <c r="F625" s="86"/>
    </row>
    <row r="626" spans="5:6" s="80" customFormat="1" x14ac:dyDescent="0.2">
      <c r="E626" s="86"/>
      <c r="F626" s="86"/>
    </row>
    <row r="627" spans="5:6" s="80" customFormat="1" x14ac:dyDescent="0.2">
      <c r="E627" s="86"/>
      <c r="F627" s="86"/>
    </row>
    <row r="628" spans="5:6" s="80" customFormat="1" x14ac:dyDescent="0.2">
      <c r="E628" s="86"/>
      <c r="F628" s="86"/>
    </row>
    <row r="629" spans="5:6" s="80" customFormat="1" x14ac:dyDescent="0.2">
      <c r="E629" s="86"/>
      <c r="F629" s="86"/>
    </row>
    <row r="630" spans="5:6" s="80" customFormat="1" x14ac:dyDescent="0.2">
      <c r="E630" s="86"/>
      <c r="F630" s="86"/>
    </row>
    <row r="631" spans="5:6" s="80" customFormat="1" x14ac:dyDescent="0.2">
      <c r="E631" s="86"/>
      <c r="F631" s="86"/>
    </row>
    <row r="632" spans="5:6" s="80" customFormat="1" x14ac:dyDescent="0.2">
      <c r="E632" s="86"/>
      <c r="F632" s="86"/>
    </row>
    <row r="633" spans="5:6" s="80" customFormat="1" x14ac:dyDescent="0.2">
      <c r="E633" s="86"/>
      <c r="F633" s="86"/>
    </row>
    <row r="634" spans="5:6" s="80" customFormat="1" x14ac:dyDescent="0.2">
      <c r="E634" s="86"/>
      <c r="F634" s="86"/>
    </row>
    <row r="635" spans="5:6" s="80" customFormat="1" x14ac:dyDescent="0.2">
      <c r="E635" s="86"/>
      <c r="F635" s="86"/>
    </row>
    <row r="636" spans="5:6" s="80" customFormat="1" x14ac:dyDescent="0.2">
      <c r="E636" s="86"/>
      <c r="F636" s="86"/>
    </row>
    <row r="637" spans="5:6" s="80" customFormat="1" x14ac:dyDescent="0.2">
      <c r="E637" s="86"/>
      <c r="F637" s="86"/>
    </row>
    <row r="638" spans="5:6" s="80" customFormat="1" x14ac:dyDescent="0.2">
      <c r="E638" s="86"/>
      <c r="F638" s="86"/>
    </row>
    <row r="639" spans="5:6" s="80" customFormat="1" x14ac:dyDescent="0.2">
      <c r="E639" s="86"/>
      <c r="F639" s="86"/>
    </row>
    <row r="640" spans="5:6" s="80" customFormat="1" x14ac:dyDescent="0.2">
      <c r="E640" s="86"/>
      <c r="F640" s="86"/>
    </row>
    <row r="641" spans="5:6" s="80" customFormat="1" x14ac:dyDescent="0.2">
      <c r="E641" s="86"/>
      <c r="F641" s="86"/>
    </row>
    <row r="642" spans="5:6" s="80" customFormat="1" x14ac:dyDescent="0.2">
      <c r="E642" s="86"/>
      <c r="F642" s="86"/>
    </row>
    <row r="643" spans="5:6" s="80" customFormat="1" x14ac:dyDescent="0.2">
      <c r="E643" s="86"/>
      <c r="F643" s="86"/>
    </row>
    <row r="644" spans="5:6" s="80" customFormat="1" x14ac:dyDescent="0.2">
      <c r="E644" s="86"/>
      <c r="F644" s="86"/>
    </row>
    <row r="645" spans="5:6" s="80" customFormat="1" x14ac:dyDescent="0.2">
      <c r="E645" s="86"/>
      <c r="F645" s="86"/>
    </row>
    <row r="646" spans="5:6" s="80" customFormat="1" x14ac:dyDescent="0.2">
      <c r="E646" s="86"/>
      <c r="F646" s="86"/>
    </row>
    <row r="647" spans="5:6" s="80" customFormat="1" x14ac:dyDescent="0.2">
      <c r="E647" s="86"/>
      <c r="F647" s="86"/>
    </row>
    <row r="648" spans="5:6" s="80" customFormat="1" x14ac:dyDescent="0.2">
      <c r="E648" s="86"/>
      <c r="F648" s="86"/>
    </row>
    <row r="649" spans="5:6" s="80" customFormat="1" x14ac:dyDescent="0.2">
      <c r="E649" s="86"/>
      <c r="F649" s="86"/>
    </row>
    <row r="650" spans="5:6" s="80" customFormat="1" x14ac:dyDescent="0.2">
      <c r="E650" s="86"/>
      <c r="F650" s="86"/>
    </row>
    <row r="651" spans="5:6" s="80" customFormat="1" x14ac:dyDescent="0.2">
      <c r="E651" s="86"/>
      <c r="F651" s="86"/>
    </row>
    <row r="652" spans="5:6" s="80" customFormat="1" x14ac:dyDescent="0.2">
      <c r="E652" s="86"/>
      <c r="F652" s="86"/>
    </row>
    <row r="653" spans="5:6" s="80" customFormat="1" x14ac:dyDescent="0.2">
      <c r="E653" s="86"/>
      <c r="F653" s="86"/>
    </row>
    <row r="654" spans="5:6" s="80" customFormat="1" x14ac:dyDescent="0.2">
      <c r="E654" s="86"/>
      <c r="F654" s="86"/>
    </row>
    <row r="655" spans="5:6" s="80" customFormat="1" x14ac:dyDescent="0.2">
      <c r="E655" s="86"/>
      <c r="F655" s="86"/>
    </row>
    <row r="656" spans="5:6" s="80" customFormat="1" x14ac:dyDescent="0.2">
      <c r="E656" s="86"/>
      <c r="F656" s="86"/>
    </row>
    <row r="657" spans="5:6" s="80" customFormat="1" x14ac:dyDescent="0.2">
      <c r="E657" s="86"/>
      <c r="F657" s="86"/>
    </row>
    <row r="658" spans="5:6" s="80" customFormat="1" x14ac:dyDescent="0.2">
      <c r="E658" s="86"/>
      <c r="F658" s="86"/>
    </row>
    <row r="659" spans="5:6" s="80" customFormat="1" x14ac:dyDescent="0.2">
      <c r="E659" s="86"/>
      <c r="F659" s="86"/>
    </row>
    <row r="660" spans="5:6" s="80" customFormat="1" x14ac:dyDescent="0.2">
      <c r="E660" s="86"/>
      <c r="F660" s="86"/>
    </row>
    <row r="661" spans="5:6" s="80" customFormat="1" x14ac:dyDescent="0.2">
      <c r="E661" s="86"/>
      <c r="F661" s="86"/>
    </row>
    <row r="662" spans="5:6" s="80" customFormat="1" x14ac:dyDescent="0.2">
      <c r="E662" s="86"/>
      <c r="F662" s="86"/>
    </row>
    <row r="663" spans="5:6" s="80" customFormat="1" x14ac:dyDescent="0.2">
      <c r="E663" s="86"/>
      <c r="F663" s="86"/>
    </row>
    <row r="664" spans="5:6" s="80" customFormat="1" x14ac:dyDescent="0.2">
      <c r="E664" s="86"/>
      <c r="F664" s="86"/>
    </row>
    <row r="665" spans="5:6" s="80" customFormat="1" x14ac:dyDescent="0.2">
      <c r="E665" s="86"/>
      <c r="F665" s="86"/>
    </row>
    <row r="666" spans="5:6" s="80" customFormat="1" x14ac:dyDescent="0.2">
      <c r="E666" s="86"/>
      <c r="F666" s="86"/>
    </row>
    <row r="667" spans="5:6" s="80" customFormat="1" x14ac:dyDescent="0.2">
      <c r="E667" s="86"/>
      <c r="F667" s="86"/>
    </row>
    <row r="668" spans="5:6" s="80" customFormat="1" x14ac:dyDescent="0.2">
      <c r="E668" s="86"/>
      <c r="F668" s="86"/>
    </row>
    <row r="669" spans="5:6" s="80" customFormat="1" x14ac:dyDescent="0.2">
      <c r="E669" s="86"/>
      <c r="F669" s="86"/>
    </row>
    <row r="670" spans="5:6" s="80" customFormat="1" x14ac:dyDescent="0.2">
      <c r="E670" s="86"/>
      <c r="F670" s="86"/>
    </row>
    <row r="671" spans="5:6" s="80" customFormat="1" x14ac:dyDescent="0.2">
      <c r="E671" s="86"/>
      <c r="F671" s="86"/>
    </row>
    <row r="672" spans="5:6" s="80" customFormat="1" x14ac:dyDescent="0.2">
      <c r="E672" s="86"/>
      <c r="F672" s="86"/>
    </row>
    <row r="673" spans="5:6" s="80" customFormat="1" x14ac:dyDescent="0.2">
      <c r="E673" s="86"/>
      <c r="F673" s="86"/>
    </row>
    <row r="674" spans="5:6" s="80" customFormat="1" x14ac:dyDescent="0.2">
      <c r="E674" s="86"/>
      <c r="F674" s="86"/>
    </row>
    <row r="675" spans="5:6" s="80" customFormat="1" x14ac:dyDescent="0.2">
      <c r="E675" s="86"/>
      <c r="F675" s="86"/>
    </row>
    <row r="676" spans="5:6" s="80" customFormat="1" x14ac:dyDescent="0.2">
      <c r="E676" s="86"/>
      <c r="F676" s="86"/>
    </row>
    <row r="677" spans="5:6" s="80" customFormat="1" x14ac:dyDescent="0.2">
      <c r="E677" s="86"/>
      <c r="F677" s="86"/>
    </row>
    <row r="678" spans="5:6" s="80" customFormat="1" x14ac:dyDescent="0.2">
      <c r="E678" s="86"/>
      <c r="F678" s="86"/>
    </row>
    <row r="679" spans="5:6" s="80" customFormat="1" x14ac:dyDescent="0.2">
      <c r="E679" s="86"/>
      <c r="F679" s="86"/>
    </row>
    <row r="680" spans="5:6" s="80" customFormat="1" x14ac:dyDescent="0.2">
      <c r="E680" s="86"/>
      <c r="F680" s="86"/>
    </row>
    <row r="681" spans="5:6" s="80" customFormat="1" x14ac:dyDescent="0.2">
      <c r="E681" s="86"/>
      <c r="F681" s="86"/>
    </row>
    <row r="682" spans="5:6" s="80" customFormat="1" x14ac:dyDescent="0.2">
      <c r="E682" s="86"/>
      <c r="F682" s="86"/>
    </row>
    <row r="683" spans="5:6" s="80" customFormat="1" x14ac:dyDescent="0.2">
      <c r="E683" s="86"/>
      <c r="F683" s="86"/>
    </row>
    <row r="684" spans="5:6" s="80" customFormat="1" x14ac:dyDescent="0.2">
      <c r="E684" s="86"/>
      <c r="F684" s="86"/>
    </row>
    <row r="685" spans="5:6" s="80" customFormat="1" x14ac:dyDescent="0.2">
      <c r="E685" s="86"/>
      <c r="F685" s="86"/>
    </row>
    <row r="686" spans="5:6" s="80" customFormat="1" x14ac:dyDescent="0.2">
      <c r="E686" s="86"/>
      <c r="F686" s="86"/>
    </row>
    <row r="687" spans="5:6" s="80" customFormat="1" x14ac:dyDescent="0.2">
      <c r="E687" s="86"/>
      <c r="F687" s="86"/>
    </row>
    <row r="688" spans="5:6" s="80" customFormat="1" x14ac:dyDescent="0.2">
      <c r="E688" s="86"/>
      <c r="F688" s="86"/>
    </row>
    <row r="689" spans="5:6" s="80" customFormat="1" x14ac:dyDescent="0.2">
      <c r="E689" s="86"/>
      <c r="F689" s="86"/>
    </row>
    <row r="690" spans="5:6" s="80" customFormat="1" x14ac:dyDescent="0.2">
      <c r="E690" s="86"/>
      <c r="F690" s="86"/>
    </row>
    <row r="691" spans="5:6" s="80" customFormat="1" x14ac:dyDescent="0.2">
      <c r="E691" s="86"/>
      <c r="F691" s="86"/>
    </row>
    <row r="692" spans="5:6" s="80" customFormat="1" x14ac:dyDescent="0.2">
      <c r="E692" s="86"/>
      <c r="F692" s="86"/>
    </row>
    <row r="693" spans="5:6" s="80" customFormat="1" x14ac:dyDescent="0.2">
      <c r="E693" s="86"/>
      <c r="F693" s="86"/>
    </row>
    <row r="694" spans="5:6" s="80" customFormat="1" x14ac:dyDescent="0.2">
      <c r="E694" s="86"/>
      <c r="F694" s="86"/>
    </row>
    <row r="695" spans="5:6" s="80" customFormat="1" x14ac:dyDescent="0.2">
      <c r="E695" s="86"/>
      <c r="F695" s="86"/>
    </row>
    <row r="696" spans="5:6" s="80" customFormat="1" x14ac:dyDescent="0.2">
      <c r="E696" s="86"/>
      <c r="F696" s="86"/>
    </row>
    <row r="697" spans="5:6" s="80" customFormat="1" x14ac:dyDescent="0.2">
      <c r="E697" s="86"/>
      <c r="F697" s="86"/>
    </row>
    <row r="698" spans="5:6" s="80" customFormat="1" x14ac:dyDescent="0.2">
      <c r="E698" s="86"/>
      <c r="F698" s="86"/>
    </row>
    <row r="699" spans="5:6" s="80" customFormat="1" x14ac:dyDescent="0.2">
      <c r="E699" s="86"/>
      <c r="F699" s="86"/>
    </row>
    <row r="700" spans="5:6" s="80" customFormat="1" x14ac:dyDescent="0.2">
      <c r="E700" s="86"/>
      <c r="F700" s="86"/>
    </row>
    <row r="701" spans="5:6" s="80" customFormat="1" x14ac:dyDescent="0.2">
      <c r="E701" s="86"/>
      <c r="F701" s="86"/>
    </row>
    <row r="702" spans="5:6" s="80" customFormat="1" x14ac:dyDescent="0.2">
      <c r="E702" s="86"/>
      <c r="F702" s="86"/>
    </row>
    <row r="703" spans="5:6" s="80" customFormat="1" x14ac:dyDescent="0.2">
      <c r="E703" s="86"/>
      <c r="F703" s="86"/>
    </row>
    <row r="704" spans="5:6" s="80" customFormat="1" x14ac:dyDescent="0.2">
      <c r="E704" s="86"/>
      <c r="F704" s="86"/>
    </row>
    <row r="705" spans="5:6" s="80" customFormat="1" x14ac:dyDescent="0.2">
      <c r="E705" s="86"/>
      <c r="F705" s="86"/>
    </row>
    <row r="706" spans="5:6" s="80" customFormat="1" x14ac:dyDescent="0.2">
      <c r="E706" s="86"/>
      <c r="F706" s="86"/>
    </row>
    <row r="707" spans="5:6" s="80" customFormat="1" x14ac:dyDescent="0.2">
      <c r="E707" s="86"/>
      <c r="F707" s="86"/>
    </row>
    <row r="708" spans="5:6" s="80" customFormat="1" x14ac:dyDescent="0.2">
      <c r="E708" s="86"/>
      <c r="F708" s="86"/>
    </row>
    <row r="709" spans="5:6" s="80" customFormat="1" x14ac:dyDescent="0.2">
      <c r="E709" s="86"/>
      <c r="F709" s="86"/>
    </row>
    <row r="710" spans="5:6" s="80" customFormat="1" x14ac:dyDescent="0.2">
      <c r="E710" s="86"/>
      <c r="F710" s="86"/>
    </row>
    <row r="711" spans="5:6" s="80" customFormat="1" x14ac:dyDescent="0.2">
      <c r="E711" s="86"/>
      <c r="F711" s="86"/>
    </row>
    <row r="712" spans="5:6" s="80" customFormat="1" x14ac:dyDescent="0.2">
      <c r="E712" s="86"/>
      <c r="F712" s="86"/>
    </row>
    <row r="713" spans="5:6" s="80" customFormat="1" x14ac:dyDescent="0.2">
      <c r="E713" s="86"/>
      <c r="F713" s="86"/>
    </row>
    <row r="714" spans="5:6" s="80" customFormat="1" x14ac:dyDescent="0.2">
      <c r="E714" s="86"/>
      <c r="F714" s="86"/>
    </row>
    <row r="715" spans="5:6" s="80" customFormat="1" x14ac:dyDescent="0.2">
      <c r="E715" s="86"/>
      <c r="F715" s="86"/>
    </row>
    <row r="716" spans="5:6" s="80" customFormat="1" x14ac:dyDescent="0.2">
      <c r="E716" s="86"/>
      <c r="F716" s="86"/>
    </row>
    <row r="717" spans="5:6" s="80" customFormat="1" x14ac:dyDescent="0.2">
      <c r="E717" s="86"/>
      <c r="F717" s="86"/>
    </row>
    <row r="718" spans="5:6" s="80" customFormat="1" x14ac:dyDescent="0.2">
      <c r="E718" s="86"/>
      <c r="F718" s="86"/>
    </row>
    <row r="719" spans="5:6" s="80" customFormat="1" x14ac:dyDescent="0.2">
      <c r="E719" s="86"/>
      <c r="F719" s="86"/>
    </row>
    <row r="720" spans="5:6" s="80" customFormat="1" x14ac:dyDescent="0.2">
      <c r="E720" s="86"/>
      <c r="F720" s="86"/>
    </row>
    <row r="721" spans="5:6" s="80" customFormat="1" x14ac:dyDescent="0.2">
      <c r="E721" s="86"/>
      <c r="F721" s="86"/>
    </row>
    <row r="722" spans="5:6" s="80" customFormat="1" x14ac:dyDescent="0.2">
      <c r="E722" s="86"/>
      <c r="F722" s="86"/>
    </row>
    <row r="723" spans="5:6" s="80" customFormat="1" x14ac:dyDescent="0.2">
      <c r="E723" s="86"/>
      <c r="F723" s="86"/>
    </row>
    <row r="724" spans="5:6" s="80" customFormat="1" x14ac:dyDescent="0.2">
      <c r="E724" s="86"/>
      <c r="F724" s="86"/>
    </row>
    <row r="725" spans="5:6" s="80" customFormat="1" x14ac:dyDescent="0.2">
      <c r="E725" s="86"/>
      <c r="F725" s="86"/>
    </row>
    <row r="726" spans="5:6" s="80" customFormat="1" x14ac:dyDescent="0.2">
      <c r="E726" s="86"/>
      <c r="F726" s="86"/>
    </row>
    <row r="727" spans="5:6" s="80" customFormat="1" x14ac:dyDescent="0.2">
      <c r="E727" s="86"/>
      <c r="F727" s="86"/>
    </row>
    <row r="728" spans="5:6" s="80" customFormat="1" x14ac:dyDescent="0.2">
      <c r="E728" s="86"/>
      <c r="F728" s="86"/>
    </row>
    <row r="729" spans="5:6" s="80" customFormat="1" x14ac:dyDescent="0.2">
      <c r="E729" s="86"/>
      <c r="F729" s="86"/>
    </row>
    <row r="730" spans="5:6" s="80" customFormat="1" x14ac:dyDescent="0.2">
      <c r="E730" s="86"/>
      <c r="F730" s="86"/>
    </row>
    <row r="731" spans="5:6" s="80" customFormat="1" x14ac:dyDescent="0.2">
      <c r="E731" s="86"/>
      <c r="F731" s="86"/>
    </row>
    <row r="732" spans="5:6" s="80" customFormat="1" x14ac:dyDescent="0.2">
      <c r="E732" s="86"/>
      <c r="F732" s="86"/>
    </row>
    <row r="733" spans="5:6" s="80" customFormat="1" x14ac:dyDescent="0.2">
      <c r="E733" s="86"/>
      <c r="F733" s="86"/>
    </row>
    <row r="734" spans="5:6" s="80" customFormat="1" x14ac:dyDescent="0.2">
      <c r="E734" s="86"/>
      <c r="F734" s="86"/>
    </row>
    <row r="735" spans="5:6" s="80" customFormat="1" x14ac:dyDescent="0.2">
      <c r="E735" s="86"/>
      <c r="F735" s="86"/>
    </row>
    <row r="736" spans="5:6" s="80" customFormat="1" x14ac:dyDescent="0.2">
      <c r="E736" s="86"/>
      <c r="F736" s="86"/>
    </row>
    <row r="737" spans="5:6" s="80" customFormat="1" x14ac:dyDescent="0.2">
      <c r="E737" s="86"/>
      <c r="F737" s="86"/>
    </row>
    <row r="738" spans="5:6" s="80" customFormat="1" x14ac:dyDescent="0.2">
      <c r="E738" s="86"/>
      <c r="F738" s="86"/>
    </row>
    <row r="739" spans="5:6" s="80" customFormat="1" x14ac:dyDescent="0.2">
      <c r="E739" s="86"/>
      <c r="F739" s="86"/>
    </row>
    <row r="740" spans="5:6" s="80" customFormat="1" x14ac:dyDescent="0.2">
      <c r="E740" s="86"/>
      <c r="F740" s="86"/>
    </row>
    <row r="741" spans="5:6" s="80" customFormat="1" x14ac:dyDescent="0.2">
      <c r="E741" s="86"/>
      <c r="F741" s="86"/>
    </row>
    <row r="742" spans="5:6" s="80" customFormat="1" x14ac:dyDescent="0.2">
      <c r="E742" s="86"/>
      <c r="F742" s="86"/>
    </row>
    <row r="743" spans="5:6" s="80" customFormat="1" x14ac:dyDescent="0.2">
      <c r="E743" s="86"/>
      <c r="F743" s="86"/>
    </row>
    <row r="744" spans="5:6" s="80" customFormat="1" x14ac:dyDescent="0.2">
      <c r="E744" s="86"/>
      <c r="F744" s="86"/>
    </row>
    <row r="745" spans="5:6" s="80" customFormat="1" x14ac:dyDescent="0.2">
      <c r="E745" s="86"/>
      <c r="F745" s="86"/>
    </row>
    <row r="746" spans="5:6" s="80" customFormat="1" x14ac:dyDescent="0.2">
      <c r="E746" s="86"/>
      <c r="F746" s="86"/>
    </row>
    <row r="747" spans="5:6" s="80" customFormat="1" x14ac:dyDescent="0.2">
      <c r="E747" s="86"/>
      <c r="F747" s="86"/>
    </row>
    <row r="748" spans="5:6" s="80" customFormat="1" x14ac:dyDescent="0.2">
      <c r="E748" s="86"/>
      <c r="F748" s="86"/>
    </row>
    <row r="749" spans="5:6" s="80" customFormat="1" x14ac:dyDescent="0.2">
      <c r="E749" s="86"/>
      <c r="F749" s="86"/>
    </row>
    <row r="750" spans="5:6" s="80" customFormat="1" x14ac:dyDescent="0.2">
      <c r="E750" s="86"/>
      <c r="F750" s="86"/>
    </row>
    <row r="751" spans="5:6" s="80" customFormat="1" x14ac:dyDescent="0.2">
      <c r="E751" s="86"/>
      <c r="F751" s="86"/>
    </row>
    <row r="752" spans="5:6" s="80" customFormat="1" x14ac:dyDescent="0.2">
      <c r="E752" s="86"/>
      <c r="F752" s="86"/>
    </row>
    <row r="753" spans="5:6" s="80" customFormat="1" x14ac:dyDescent="0.2">
      <c r="E753" s="86"/>
      <c r="F753" s="86"/>
    </row>
    <row r="754" spans="5:6" s="80" customFormat="1" x14ac:dyDescent="0.2">
      <c r="E754" s="86"/>
      <c r="F754" s="86"/>
    </row>
    <row r="755" spans="5:6" s="80" customFormat="1" x14ac:dyDescent="0.2">
      <c r="E755" s="86"/>
      <c r="F755" s="86"/>
    </row>
    <row r="756" spans="5:6" s="80" customFormat="1" x14ac:dyDescent="0.2">
      <c r="E756" s="86"/>
      <c r="F756" s="86"/>
    </row>
    <row r="757" spans="5:6" s="80" customFormat="1" x14ac:dyDescent="0.2">
      <c r="E757" s="86"/>
      <c r="F757" s="86"/>
    </row>
    <row r="758" spans="5:6" s="80" customFormat="1" x14ac:dyDescent="0.2">
      <c r="E758" s="86"/>
      <c r="F758" s="86"/>
    </row>
    <row r="759" spans="5:6" s="80" customFormat="1" x14ac:dyDescent="0.2">
      <c r="E759" s="86"/>
      <c r="F759" s="86"/>
    </row>
    <row r="760" spans="5:6" s="80" customFormat="1" x14ac:dyDescent="0.2">
      <c r="E760" s="86"/>
      <c r="F760" s="86"/>
    </row>
    <row r="761" spans="5:6" s="80" customFormat="1" x14ac:dyDescent="0.2">
      <c r="E761" s="86"/>
      <c r="F761" s="86"/>
    </row>
    <row r="762" spans="5:6" s="80" customFormat="1" x14ac:dyDescent="0.2">
      <c r="E762" s="86"/>
      <c r="F762" s="86"/>
    </row>
    <row r="763" spans="5:6" s="80" customFormat="1" x14ac:dyDescent="0.2">
      <c r="E763" s="86"/>
      <c r="F763" s="86"/>
    </row>
    <row r="764" spans="5:6" s="80" customFormat="1" x14ac:dyDescent="0.2">
      <c r="E764" s="86"/>
      <c r="F764" s="86"/>
    </row>
    <row r="765" spans="5:6" s="80" customFormat="1" x14ac:dyDescent="0.2">
      <c r="E765" s="86"/>
      <c r="F765" s="86"/>
    </row>
    <row r="766" spans="5:6" s="80" customFormat="1" x14ac:dyDescent="0.2">
      <c r="E766" s="86"/>
      <c r="F766" s="86"/>
    </row>
    <row r="767" spans="5:6" s="80" customFormat="1" x14ac:dyDescent="0.2">
      <c r="E767" s="86"/>
      <c r="F767" s="86"/>
    </row>
    <row r="768" spans="5:6" s="80" customFormat="1" x14ac:dyDescent="0.2">
      <c r="E768" s="86"/>
      <c r="F768" s="86"/>
    </row>
    <row r="769" spans="5:6" s="80" customFormat="1" x14ac:dyDescent="0.2">
      <c r="E769" s="86"/>
      <c r="F769" s="86"/>
    </row>
    <row r="770" spans="5:6" s="80" customFormat="1" x14ac:dyDescent="0.2">
      <c r="E770" s="86"/>
      <c r="F770" s="86"/>
    </row>
    <row r="771" spans="5:6" s="80" customFormat="1" x14ac:dyDescent="0.2">
      <c r="E771" s="86"/>
      <c r="F771" s="86"/>
    </row>
    <row r="772" spans="5:6" s="80" customFormat="1" x14ac:dyDescent="0.2">
      <c r="E772" s="86"/>
      <c r="F772" s="86"/>
    </row>
    <row r="773" spans="5:6" s="80" customFormat="1" x14ac:dyDescent="0.2">
      <c r="E773" s="86"/>
      <c r="F773" s="86"/>
    </row>
    <row r="774" spans="5:6" s="80" customFormat="1" x14ac:dyDescent="0.2">
      <c r="E774" s="86"/>
      <c r="F774" s="86"/>
    </row>
    <row r="775" spans="5:6" s="80" customFormat="1" x14ac:dyDescent="0.2">
      <c r="E775" s="86"/>
      <c r="F775" s="86"/>
    </row>
    <row r="776" spans="5:6" s="80" customFormat="1" x14ac:dyDescent="0.2">
      <c r="E776" s="86"/>
      <c r="F776" s="86"/>
    </row>
    <row r="777" spans="5:6" s="80" customFormat="1" x14ac:dyDescent="0.2">
      <c r="E777" s="86"/>
      <c r="F777" s="86"/>
    </row>
    <row r="778" spans="5:6" s="80" customFormat="1" x14ac:dyDescent="0.2">
      <c r="E778" s="86"/>
      <c r="F778" s="86"/>
    </row>
    <row r="779" spans="5:6" s="80" customFormat="1" x14ac:dyDescent="0.2">
      <c r="E779" s="86"/>
      <c r="F779" s="86"/>
    </row>
    <row r="780" spans="5:6" s="80" customFormat="1" x14ac:dyDescent="0.2">
      <c r="E780" s="86"/>
      <c r="F780" s="86"/>
    </row>
    <row r="781" spans="5:6" s="80" customFormat="1" x14ac:dyDescent="0.2">
      <c r="E781" s="86"/>
      <c r="F781" s="86"/>
    </row>
    <row r="782" spans="5:6" s="80" customFormat="1" x14ac:dyDescent="0.2">
      <c r="E782" s="86"/>
      <c r="F782" s="86"/>
    </row>
    <row r="783" spans="5:6" s="80" customFormat="1" x14ac:dyDescent="0.2">
      <c r="E783" s="86"/>
      <c r="F783" s="86"/>
    </row>
    <row r="784" spans="5:6" s="80" customFormat="1" x14ac:dyDescent="0.2">
      <c r="E784" s="86"/>
      <c r="F784" s="86"/>
    </row>
    <row r="785" spans="5:6" s="80" customFormat="1" x14ac:dyDescent="0.2">
      <c r="E785" s="86"/>
      <c r="F785" s="86"/>
    </row>
    <row r="786" spans="5:6" s="80" customFormat="1" x14ac:dyDescent="0.2">
      <c r="E786" s="86"/>
      <c r="F786" s="86"/>
    </row>
    <row r="787" spans="5:6" s="80" customFormat="1" x14ac:dyDescent="0.2">
      <c r="E787" s="86"/>
      <c r="F787" s="86"/>
    </row>
    <row r="788" spans="5:6" s="80" customFormat="1" x14ac:dyDescent="0.2">
      <c r="E788" s="86"/>
      <c r="F788" s="86"/>
    </row>
    <row r="789" spans="5:6" s="80" customFormat="1" x14ac:dyDescent="0.2">
      <c r="E789" s="86"/>
      <c r="F789" s="86"/>
    </row>
    <row r="790" spans="5:6" s="80" customFormat="1" x14ac:dyDescent="0.2">
      <c r="E790" s="86"/>
      <c r="F790" s="86"/>
    </row>
    <row r="791" spans="5:6" s="80" customFormat="1" x14ac:dyDescent="0.2">
      <c r="E791" s="86"/>
      <c r="F791" s="86"/>
    </row>
    <row r="792" spans="5:6" s="80" customFormat="1" x14ac:dyDescent="0.2">
      <c r="E792" s="86"/>
      <c r="F792" s="86"/>
    </row>
    <row r="793" spans="5:6" s="80" customFormat="1" x14ac:dyDescent="0.2">
      <c r="E793" s="86"/>
      <c r="F793" s="86"/>
    </row>
    <row r="794" spans="5:6" s="80" customFormat="1" x14ac:dyDescent="0.2">
      <c r="E794" s="86"/>
      <c r="F794" s="86"/>
    </row>
    <row r="795" spans="5:6" s="80" customFormat="1" x14ac:dyDescent="0.2">
      <c r="E795" s="86"/>
      <c r="F795" s="86"/>
    </row>
    <row r="796" spans="5:6" s="80" customFormat="1" x14ac:dyDescent="0.2">
      <c r="E796" s="86"/>
      <c r="F796" s="86"/>
    </row>
    <row r="797" spans="5:6" s="80" customFormat="1" x14ac:dyDescent="0.2">
      <c r="E797" s="86"/>
      <c r="F797" s="86"/>
    </row>
    <row r="798" spans="5:6" s="80" customFormat="1" x14ac:dyDescent="0.2">
      <c r="E798" s="86"/>
      <c r="F798" s="86"/>
    </row>
    <row r="799" spans="5:6" s="80" customFormat="1" x14ac:dyDescent="0.2">
      <c r="E799" s="86"/>
      <c r="F799" s="86"/>
    </row>
    <row r="800" spans="5:6" s="80" customFormat="1" x14ac:dyDescent="0.2">
      <c r="E800" s="86"/>
      <c r="F800" s="86"/>
    </row>
    <row r="801" spans="5:6" s="80" customFormat="1" x14ac:dyDescent="0.2">
      <c r="E801" s="86"/>
      <c r="F801" s="86"/>
    </row>
    <row r="802" spans="5:6" s="80" customFormat="1" x14ac:dyDescent="0.2">
      <c r="E802" s="86"/>
      <c r="F802" s="86"/>
    </row>
    <row r="803" spans="5:6" s="80" customFormat="1" x14ac:dyDescent="0.2">
      <c r="E803" s="86"/>
      <c r="F803" s="86"/>
    </row>
    <row r="804" spans="5:6" s="80" customFormat="1" x14ac:dyDescent="0.2">
      <c r="E804" s="86"/>
      <c r="F804" s="86"/>
    </row>
    <row r="805" spans="5:6" s="80" customFormat="1" x14ac:dyDescent="0.2">
      <c r="E805" s="86"/>
      <c r="F805" s="86"/>
    </row>
    <row r="806" spans="5:6" s="80" customFormat="1" x14ac:dyDescent="0.2">
      <c r="E806" s="86"/>
      <c r="F806" s="86"/>
    </row>
    <row r="807" spans="5:6" s="80" customFormat="1" x14ac:dyDescent="0.2">
      <c r="E807" s="86"/>
      <c r="F807" s="86"/>
    </row>
    <row r="808" spans="5:6" s="80" customFormat="1" x14ac:dyDescent="0.2">
      <c r="E808" s="86"/>
      <c r="F808" s="86"/>
    </row>
    <row r="809" spans="5:6" s="80" customFormat="1" x14ac:dyDescent="0.2">
      <c r="E809" s="86"/>
      <c r="F809" s="86"/>
    </row>
    <row r="810" spans="5:6" s="80" customFormat="1" x14ac:dyDescent="0.2">
      <c r="E810" s="86"/>
      <c r="F810" s="86"/>
    </row>
    <row r="811" spans="5:6" s="80" customFormat="1" x14ac:dyDescent="0.2">
      <c r="E811" s="86"/>
      <c r="F811" s="86"/>
    </row>
    <row r="812" spans="5:6" s="80" customFormat="1" x14ac:dyDescent="0.2">
      <c r="E812" s="86"/>
      <c r="F812" s="86"/>
    </row>
    <row r="813" spans="5:6" s="80" customFormat="1" x14ac:dyDescent="0.2">
      <c r="E813" s="86"/>
      <c r="F813" s="86"/>
    </row>
    <row r="814" spans="5:6" s="80" customFormat="1" x14ac:dyDescent="0.2">
      <c r="E814" s="86"/>
      <c r="F814" s="86"/>
    </row>
    <row r="815" spans="5:6" s="80" customFormat="1" x14ac:dyDescent="0.2">
      <c r="E815" s="86"/>
      <c r="F815" s="86"/>
    </row>
    <row r="816" spans="5:6" s="80" customFormat="1" x14ac:dyDescent="0.2">
      <c r="E816" s="86"/>
      <c r="F816" s="86"/>
    </row>
    <row r="817" spans="5:6" s="80" customFormat="1" x14ac:dyDescent="0.2">
      <c r="E817" s="86"/>
      <c r="F817" s="86"/>
    </row>
    <row r="818" spans="5:6" s="80" customFormat="1" x14ac:dyDescent="0.2">
      <c r="E818" s="86"/>
      <c r="F818" s="86"/>
    </row>
    <row r="819" spans="5:6" s="80" customFormat="1" x14ac:dyDescent="0.2">
      <c r="E819" s="86"/>
      <c r="F819" s="86"/>
    </row>
    <row r="820" spans="5:6" s="80" customFormat="1" x14ac:dyDescent="0.2">
      <c r="E820" s="86"/>
      <c r="F820" s="86"/>
    </row>
    <row r="821" spans="5:6" s="80" customFormat="1" x14ac:dyDescent="0.2">
      <c r="E821" s="86"/>
      <c r="F821" s="86"/>
    </row>
    <row r="822" spans="5:6" s="80" customFormat="1" x14ac:dyDescent="0.2">
      <c r="E822" s="86"/>
      <c r="F822" s="86"/>
    </row>
    <row r="823" spans="5:6" s="80" customFormat="1" x14ac:dyDescent="0.2">
      <c r="E823" s="86"/>
      <c r="F823" s="86"/>
    </row>
    <row r="824" spans="5:6" s="80" customFormat="1" x14ac:dyDescent="0.2">
      <c r="E824" s="86"/>
      <c r="F824" s="86"/>
    </row>
    <row r="825" spans="5:6" s="80" customFormat="1" x14ac:dyDescent="0.2">
      <c r="E825" s="86"/>
      <c r="F825" s="86"/>
    </row>
    <row r="826" spans="5:6" s="80" customFormat="1" x14ac:dyDescent="0.2">
      <c r="E826" s="86"/>
      <c r="F826" s="86"/>
    </row>
    <row r="827" spans="5:6" s="80" customFormat="1" x14ac:dyDescent="0.2">
      <c r="E827" s="86"/>
      <c r="F827" s="86"/>
    </row>
    <row r="828" spans="5:6" s="80" customFormat="1" x14ac:dyDescent="0.2">
      <c r="E828" s="86"/>
      <c r="F828" s="86"/>
    </row>
    <row r="829" spans="5:6" s="80" customFormat="1" x14ac:dyDescent="0.2">
      <c r="E829" s="86"/>
      <c r="F829" s="86"/>
    </row>
    <row r="830" spans="5:6" s="80" customFormat="1" x14ac:dyDescent="0.2">
      <c r="E830" s="86"/>
      <c r="F830" s="86"/>
    </row>
    <row r="831" spans="5:6" s="80" customFormat="1" x14ac:dyDescent="0.2">
      <c r="E831" s="86"/>
      <c r="F831" s="86"/>
    </row>
    <row r="832" spans="5:6" s="80" customFormat="1" x14ac:dyDescent="0.2">
      <c r="E832" s="86"/>
      <c r="F832" s="86"/>
    </row>
    <row r="833" spans="5:6" s="80" customFormat="1" x14ac:dyDescent="0.2">
      <c r="E833" s="86"/>
      <c r="F833" s="86"/>
    </row>
    <row r="834" spans="5:6" s="80" customFormat="1" x14ac:dyDescent="0.2">
      <c r="E834" s="86"/>
      <c r="F834" s="86"/>
    </row>
    <row r="835" spans="5:6" s="80" customFormat="1" x14ac:dyDescent="0.2">
      <c r="E835" s="86"/>
      <c r="F835" s="86"/>
    </row>
    <row r="836" spans="5:6" s="80" customFormat="1" x14ac:dyDescent="0.2">
      <c r="E836" s="86"/>
      <c r="F836" s="86"/>
    </row>
    <row r="837" spans="5:6" s="80" customFormat="1" x14ac:dyDescent="0.2">
      <c r="E837" s="86"/>
      <c r="F837" s="86"/>
    </row>
    <row r="838" spans="5:6" s="80" customFormat="1" x14ac:dyDescent="0.2">
      <c r="E838" s="86"/>
      <c r="F838" s="86"/>
    </row>
    <row r="839" spans="5:6" s="80" customFormat="1" x14ac:dyDescent="0.2">
      <c r="E839" s="86"/>
      <c r="F839" s="86"/>
    </row>
    <row r="840" spans="5:6" s="80" customFormat="1" x14ac:dyDescent="0.2">
      <c r="E840" s="86"/>
      <c r="F840" s="86"/>
    </row>
    <row r="841" spans="5:6" s="80" customFormat="1" x14ac:dyDescent="0.2">
      <c r="E841" s="86"/>
      <c r="F841" s="86"/>
    </row>
    <row r="842" spans="5:6" s="80" customFormat="1" x14ac:dyDescent="0.2">
      <c r="E842" s="86"/>
      <c r="F842" s="86"/>
    </row>
    <row r="843" spans="5:6" s="80" customFormat="1" x14ac:dyDescent="0.2">
      <c r="E843" s="86"/>
      <c r="F843" s="86"/>
    </row>
    <row r="844" spans="5:6" s="80" customFormat="1" x14ac:dyDescent="0.2">
      <c r="E844" s="86"/>
      <c r="F844" s="86"/>
    </row>
    <row r="845" spans="5:6" s="80" customFormat="1" x14ac:dyDescent="0.2">
      <c r="E845" s="86"/>
      <c r="F845" s="86"/>
    </row>
    <row r="846" spans="5:6" s="80" customFormat="1" x14ac:dyDescent="0.2">
      <c r="E846" s="86"/>
      <c r="F846" s="86"/>
    </row>
    <row r="847" spans="5:6" s="80" customFormat="1" x14ac:dyDescent="0.2">
      <c r="E847" s="86"/>
      <c r="F847" s="86"/>
    </row>
    <row r="848" spans="5:6" s="80" customFormat="1" x14ac:dyDescent="0.2">
      <c r="E848" s="86"/>
      <c r="F848" s="86"/>
    </row>
    <row r="849" spans="5:6" s="80" customFormat="1" x14ac:dyDescent="0.2">
      <c r="E849" s="86"/>
      <c r="F849" s="86"/>
    </row>
    <row r="850" spans="5:6" s="80" customFormat="1" x14ac:dyDescent="0.2">
      <c r="E850" s="86"/>
      <c r="F850" s="86"/>
    </row>
    <row r="851" spans="5:6" s="80" customFormat="1" x14ac:dyDescent="0.2">
      <c r="E851" s="86"/>
      <c r="F851" s="86"/>
    </row>
    <row r="852" spans="5:6" s="80" customFormat="1" x14ac:dyDescent="0.2">
      <c r="E852" s="86"/>
      <c r="F852" s="86"/>
    </row>
    <row r="853" spans="5:6" s="80" customFormat="1" x14ac:dyDescent="0.2">
      <c r="E853" s="86"/>
      <c r="F853" s="86"/>
    </row>
    <row r="854" spans="5:6" s="80" customFormat="1" x14ac:dyDescent="0.2">
      <c r="E854" s="86"/>
      <c r="F854" s="86"/>
    </row>
    <row r="855" spans="5:6" s="80" customFormat="1" x14ac:dyDescent="0.2">
      <c r="E855" s="86"/>
      <c r="F855" s="86"/>
    </row>
    <row r="856" spans="5:6" s="80" customFormat="1" x14ac:dyDescent="0.2">
      <c r="E856" s="86"/>
      <c r="F856" s="86"/>
    </row>
    <row r="857" spans="5:6" s="80" customFormat="1" x14ac:dyDescent="0.2">
      <c r="E857" s="86"/>
      <c r="F857" s="86"/>
    </row>
    <row r="858" spans="5:6" s="80" customFormat="1" x14ac:dyDescent="0.2">
      <c r="E858" s="86"/>
      <c r="F858" s="86"/>
    </row>
    <row r="859" spans="5:6" s="80" customFormat="1" x14ac:dyDescent="0.2">
      <c r="E859" s="86"/>
      <c r="F859" s="86"/>
    </row>
    <row r="860" spans="5:6" s="80" customFormat="1" x14ac:dyDescent="0.2">
      <c r="E860" s="86"/>
      <c r="F860" s="86"/>
    </row>
    <row r="861" spans="5:6" s="80" customFormat="1" x14ac:dyDescent="0.2">
      <c r="E861" s="86"/>
      <c r="F861" s="86"/>
    </row>
    <row r="862" spans="5:6" s="80" customFormat="1" x14ac:dyDescent="0.2">
      <c r="E862" s="86"/>
      <c r="F862" s="86"/>
    </row>
    <row r="863" spans="5:6" s="80" customFormat="1" x14ac:dyDescent="0.2">
      <c r="E863" s="86"/>
      <c r="F863" s="86"/>
    </row>
    <row r="864" spans="5:6" s="80" customFormat="1" x14ac:dyDescent="0.2">
      <c r="E864" s="86"/>
      <c r="F864" s="86"/>
    </row>
    <row r="865" spans="5:6" s="80" customFormat="1" x14ac:dyDescent="0.2">
      <c r="E865" s="86"/>
      <c r="F865" s="86"/>
    </row>
    <row r="866" spans="5:6" s="80" customFormat="1" x14ac:dyDescent="0.2">
      <c r="E866" s="86"/>
      <c r="F866" s="86"/>
    </row>
    <row r="867" spans="5:6" s="80" customFormat="1" x14ac:dyDescent="0.2">
      <c r="E867" s="86"/>
      <c r="F867" s="86"/>
    </row>
    <row r="868" spans="5:6" s="80" customFormat="1" x14ac:dyDescent="0.2">
      <c r="E868" s="86"/>
      <c r="F868" s="86"/>
    </row>
    <row r="869" spans="5:6" s="80" customFormat="1" x14ac:dyDescent="0.2">
      <c r="E869" s="86"/>
      <c r="F869" s="86"/>
    </row>
    <row r="870" spans="5:6" s="80" customFormat="1" x14ac:dyDescent="0.2">
      <c r="E870" s="86"/>
      <c r="F870" s="86"/>
    </row>
    <row r="871" spans="5:6" s="80" customFormat="1" x14ac:dyDescent="0.2">
      <c r="E871" s="86"/>
      <c r="F871" s="86"/>
    </row>
    <row r="872" spans="5:6" s="80" customFormat="1" x14ac:dyDescent="0.2">
      <c r="E872" s="86"/>
      <c r="F872" s="86"/>
    </row>
    <row r="873" spans="5:6" s="80" customFormat="1" x14ac:dyDescent="0.2">
      <c r="E873" s="86"/>
      <c r="F873" s="86"/>
    </row>
    <row r="874" spans="5:6" s="80" customFormat="1" x14ac:dyDescent="0.2">
      <c r="E874" s="86"/>
      <c r="F874" s="86"/>
    </row>
    <row r="875" spans="5:6" s="80" customFormat="1" x14ac:dyDescent="0.2">
      <c r="E875" s="86"/>
      <c r="F875" s="86"/>
    </row>
    <row r="876" spans="5:6" s="80" customFormat="1" x14ac:dyDescent="0.2">
      <c r="E876" s="86"/>
      <c r="F876" s="86"/>
    </row>
    <row r="877" spans="5:6" s="80" customFormat="1" x14ac:dyDescent="0.2">
      <c r="E877" s="86"/>
      <c r="F877" s="86"/>
    </row>
    <row r="878" spans="5:6" s="80" customFormat="1" x14ac:dyDescent="0.2">
      <c r="E878" s="86"/>
      <c r="F878" s="86"/>
    </row>
    <row r="879" spans="5:6" s="80" customFormat="1" x14ac:dyDescent="0.2">
      <c r="E879" s="86"/>
      <c r="F879" s="86"/>
    </row>
    <row r="880" spans="5:6" s="80" customFormat="1" x14ac:dyDescent="0.2">
      <c r="E880" s="86"/>
      <c r="F880" s="86"/>
    </row>
    <row r="881" spans="5:6" s="80" customFormat="1" x14ac:dyDescent="0.2">
      <c r="E881" s="86"/>
      <c r="F881" s="86"/>
    </row>
    <row r="882" spans="5:6" s="80" customFormat="1" x14ac:dyDescent="0.2">
      <c r="E882" s="86"/>
      <c r="F882" s="86"/>
    </row>
    <row r="883" spans="5:6" s="80" customFormat="1" x14ac:dyDescent="0.2">
      <c r="E883" s="86"/>
      <c r="F883" s="86"/>
    </row>
    <row r="884" spans="5:6" s="80" customFormat="1" x14ac:dyDescent="0.2">
      <c r="E884" s="86"/>
      <c r="F884" s="86"/>
    </row>
    <row r="885" spans="5:6" s="80" customFormat="1" x14ac:dyDescent="0.2">
      <c r="E885" s="86"/>
      <c r="F885" s="86"/>
    </row>
    <row r="886" spans="5:6" s="80" customFormat="1" x14ac:dyDescent="0.2">
      <c r="E886" s="86"/>
      <c r="F886" s="86"/>
    </row>
    <row r="887" spans="5:6" s="80" customFormat="1" x14ac:dyDescent="0.2">
      <c r="E887" s="86"/>
      <c r="F887" s="86"/>
    </row>
    <row r="888" spans="5:6" s="80" customFormat="1" x14ac:dyDescent="0.2">
      <c r="E888" s="86"/>
      <c r="F888" s="86"/>
    </row>
    <row r="889" spans="5:6" s="80" customFormat="1" x14ac:dyDescent="0.2">
      <c r="E889" s="86"/>
      <c r="F889" s="86"/>
    </row>
    <row r="890" spans="5:6" s="80" customFormat="1" x14ac:dyDescent="0.2">
      <c r="E890" s="86"/>
      <c r="F890" s="86"/>
    </row>
    <row r="891" spans="5:6" s="80" customFormat="1" x14ac:dyDescent="0.2">
      <c r="E891" s="86"/>
      <c r="F891" s="86"/>
    </row>
    <row r="892" spans="5:6" s="80" customFormat="1" x14ac:dyDescent="0.2">
      <c r="E892" s="86"/>
      <c r="F892" s="86"/>
    </row>
    <row r="893" spans="5:6" s="80" customFormat="1" x14ac:dyDescent="0.2">
      <c r="E893" s="86"/>
      <c r="F893" s="86"/>
    </row>
    <row r="894" spans="5:6" s="80" customFormat="1" x14ac:dyDescent="0.2">
      <c r="E894" s="86"/>
      <c r="F894" s="86"/>
    </row>
    <row r="895" spans="5:6" s="80" customFormat="1" x14ac:dyDescent="0.2">
      <c r="E895" s="86"/>
      <c r="F895" s="86"/>
    </row>
    <row r="896" spans="5:6" s="80" customFormat="1" x14ac:dyDescent="0.2">
      <c r="E896" s="86"/>
      <c r="F896" s="86"/>
    </row>
    <row r="897" spans="5:6" s="80" customFormat="1" x14ac:dyDescent="0.2">
      <c r="E897" s="86"/>
      <c r="F897" s="86"/>
    </row>
    <row r="898" spans="5:6" s="80" customFormat="1" x14ac:dyDescent="0.2">
      <c r="E898" s="86"/>
      <c r="F898" s="86"/>
    </row>
    <row r="899" spans="5:6" s="80" customFormat="1" x14ac:dyDescent="0.2">
      <c r="E899" s="86"/>
      <c r="F899" s="86"/>
    </row>
    <row r="900" spans="5:6" s="80" customFormat="1" x14ac:dyDescent="0.2">
      <c r="E900" s="86"/>
      <c r="F900" s="86"/>
    </row>
    <row r="901" spans="5:6" s="80" customFormat="1" x14ac:dyDescent="0.2">
      <c r="E901" s="86"/>
      <c r="F901" s="86"/>
    </row>
    <row r="902" spans="5:6" s="80" customFormat="1" x14ac:dyDescent="0.2">
      <c r="E902" s="86"/>
      <c r="F902" s="86"/>
    </row>
    <row r="903" spans="5:6" s="80" customFormat="1" x14ac:dyDescent="0.2">
      <c r="E903" s="86"/>
      <c r="F903" s="86"/>
    </row>
    <row r="904" spans="5:6" s="80" customFormat="1" x14ac:dyDescent="0.2">
      <c r="E904" s="86"/>
      <c r="F904" s="86"/>
    </row>
    <row r="905" spans="5:6" s="80" customFormat="1" x14ac:dyDescent="0.2">
      <c r="E905" s="86"/>
      <c r="F905" s="86"/>
    </row>
    <row r="906" spans="5:6" s="80" customFormat="1" x14ac:dyDescent="0.2">
      <c r="E906" s="86"/>
      <c r="F906" s="86"/>
    </row>
    <row r="907" spans="5:6" s="80" customFormat="1" x14ac:dyDescent="0.2">
      <c r="E907" s="86"/>
      <c r="F907" s="86"/>
    </row>
    <row r="908" spans="5:6" s="80" customFormat="1" x14ac:dyDescent="0.2">
      <c r="E908" s="86"/>
      <c r="F908" s="86"/>
    </row>
    <row r="909" spans="5:6" s="80" customFormat="1" x14ac:dyDescent="0.2">
      <c r="E909" s="86"/>
      <c r="F909" s="86"/>
    </row>
    <row r="910" spans="5:6" s="80" customFormat="1" x14ac:dyDescent="0.2">
      <c r="E910" s="86"/>
      <c r="F910" s="86"/>
    </row>
    <row r="911" spans="5:6" s="80" customFormat="1" x14ac:dyDescent="0.2">
      <c r="E911" s="86"/>
      <c r="F911" s="86"/>
    </row>
    <row r="912" spans="5:6" s="80" customFormat="1" x14ac:dyDescent="0.2">
      <c r="E912" s="86"/>
      <c r="F912" s="86"/>
    </row>
    <row r="913" spans="5:6" s="80" customFormat="1" x14ac:dyDescent="0.2">
      <c r="E913" s="86"/>
      <c r="F913" s="86"/>
    </row>
    <row r="914" spans="5:6" s="80" customFormat="1" x14ac:dyDescent="0.2">
      <c r="E914" s="86"/>
      <c r="F914" s="86"/>
    </row>
    <row r="915" spans="5:6" s="80" customFormat="1" x14ac:dyDescent="0.2">
      <c r="E915" s="86"/>
      <c r="F915" s="86"/>
    </row>
    <row r="916" spans="5:6" s="80" customFormat="1" x14ac:dyDescent="0.2">
      <c r="E916" s="86"/>
      <c r="F916" s="86"/>
    </row>
    <row r="917" spans="5:6" s="80" customFormat="1" x14ac:dyDescent="0.2">
      <c r="E917" s="86"/>
      <c r="F917" s="86"/>
    </row>
    <row r="918" spans="5:6" s="80" customFormat="1" x14ac:dyDescent="0.2">
      <c r="E918" s="86"/>
      <c r="F918" s="86"/>
    </row>
    <row r="919" spans="5:6" s="80" customFormat="1" x14ac:dyDescent="0.2">
      <c r="E919" s="86"/>
      <c r="F919" s="86"/>
    </row>
    <row r="920" spans="5:6" s="80" customFormat="1" x14ac:dyDescent="0.2">
      <c r="E920" s="86"/>
      <c r="F920" s="86"/>
    </row>
    <row r="921" spans="5:6" s="80" customFormat="1" x14ac:dyDescent="0.2">
      <c r="E921" s="86"/>
      <c r="F921" s="86"/>
    </row>
    <row r="922" spans="5:6" s="80" customFormat="1" x14ac:dyDescent="0.2">
      <c r="E922" s="86"/>
      <c r="F922" s="86"/>
    </row>
    <row r="923" spans="5:6" s="80" customFormat="1" x14ac:dyDescent="0.2">
      <c r="E923" s="86"/>
      <c r="F923" s="86"/>
    </row>
    <row r="924" spans="5:6" s="80" customFormat="1" x14ac:dyDescent="0.2">
      <c r="E924" s="86"/>
      <c r="F924" s="86"/>
    </row>
    <row r="925" spans="5:6" s="80" customFormat="1" x14ac:dyDescent="0.2">
      <c r="E925" s="86"/>
      <c r="F925" s="86"/>
    </row>
    <row r="926" spans="5:6" s="80" customFormat="1" x14ac:dyDescent="0.2">
      <c r="E926" s="86"/>
      <c r="F926" s="86"/>
    </row>
    <row r="927" spans="5:6" s="80" customFormat="1" x14ac:dyDescent="0.2">
      <c r="E927" s="86"/>
      <c r="F927" s="86"/>
    </row>
    <row r="928" spans="5:6" s="80" customFormat="1" x14ac:dyDescent="0.2">
      <c r="E928" s="86"/>
      <c r="F928" s="86"/>
    </row>
    <row r="929" spans="5:6" s="80" customFormat="1" x14ac:dyDescent="0.2">
      <c r="E929" s="86"/>
      <c r="F929" s="86"/>
    </row>
    <row r="930" spans="5:6" s="80" customFormat="1" x14ac:dyDescent="0.2">
      <c r="E930" s="86"/>
      <c r="F930" s="86"/>
    </row>
    <row r="931" spans="5:6" s="80" customFormat="1" x14ac:dyDescent="0.2">
      <c r="E931" s="86"/>
      <c r="F931" s="86"/>
    </row>
    <row r="932" spans="5:6" s="80" customFormat="1" x14ac:dyDescent="0.2">
      <c r="E932" s="86"/>
      <c r="F932" s="86"/>
    </row>
    <row r="933" spans="5:6" s="80" customFormat="1" x14ac:dyDescent="0.2">
      <c r="E933" s="86"/>
      <c r="F933" s="86"/>
    </row>
    <row r="934" spans="5:6" s="80" customFormat="1" x14ac:dyDescent="0.2">
      <c r="E934" s="86"/>
      <c r="F934" s="86"/>
    </row>
    <row r="935" spans="5:6" s="80" customFormat="1" x14ac:dyDescent="0.2">
      <c r="E935" s="86"/>
      <c r="F935" s="86"/>
    </row>
    <row r="936" spans="5:6" s="80" customFormat="1" x14ac:dyDescent="0.2">
      <c r="E936" s="86"/>
      <c r="F936" s="86"/>
    </row>
    <row r="937" spans="5:6" s="80" customFormat="1" x14ac:dyDescent="0.2">
      <c r="E937" s="86"/>
      <c r="F937" s="86"/>
    </row>
    <row r="938" spans="5:6" s="80" customFormat="1" x14ac:dyDescent="0.2">
      <c r="E938" s="86"/>
      <c r="F938" s="86"/>
    </row>
    <row r="939" spans="5:6" s="80" customFormat="1" x14ac:dyDescent="0.2">
      <c r="E939" s="86"/>
      <c r="F939" s="86"/>
    </row>
    <row r="940" spans="5:6" s="80" customFormat="1" x14ac:dyDescent="0.2">
      <c r="E940" s="86"/>
      <c r="F940" s="86"/>
    </row>
    <row r="941" spans="5:6" s="80" customFormat="1" x14ac:dyDescent="0.2">
      <c r="E941" s="86"/>
      <c r="F941" s="86"/>
    </row>
    <row r="942" spans="5:6" s="80" customFormat="1" x14ac:dyDescent="0.2">
      <c r="E942" s="86"/>
      <c r="F942" s="86"/>
    </row>
    <row r="943" spans="5:6" s="80" customFormat="1" x14ac:dyDescent="0.2">
      <c r="E943" s="86"/>
      <c r="F943" s="86"/>
    </row>
    <row r="944" spans="5:6" s="80" customFormat="1" x14ac:dyDescent="0.2">
      <c r="E944" s="86"/>
      <c r="F944" s="86"/>
    </row>
    <row r="945" spans="5:6" s="80" customFormat="1" x14ac:dyDescent="0.2">
      <c r="E945" s="86"/>
      <c r="F945" s="86"/>
    </row>
    <row r="946" spans="5:6" s="80" customFormat="1" x14ac:dyDescent="0.2">
      <c r="E946" s="86"/>
      <c r="F946" s="86"/>
    </row>
    <row r="947" spans="5:6" s="80" customFormat="1" x14ac:dyDescent="0.2">
      <c r="E947" s="86"/>
      <c r="F947" s="86"/>
    </row>
    <row r="948" spans="5:6" s="80" customFormat="1" x14ac:dyDescent="0.2">
      <c r="E948" s="86"/>
      <c r="F948" s="86"/>
    </row>
    <row r="949" spans="5:6" s="80" customFormat="1" x14ac:dyDescent="0.2">
      <c r="E949" s="86"/>
      <c r="F949" s="86"/>
    </row>
    <row r="950" spans="5:6" s="80" customFormat="1" x14ac:dyDescent="0.2">
      <c r="E950" s="86"/>
      <c r="F950" s="86"/>
    </row>
    <row r="951" spans="5:6" s="80" customFormat="1" x14ac:dyDescent="0.2">
      <c r="E951" s="86"/>
      <c r="F951" s="86"/>
    </row>
    <row r="952" spans="5:6" s="80" customFormat="1" x14ac:dyDescent="0.2">
      <c r="E952" s="86"/>
      <c r="F952" s="86"/>
    </row>
    <row r="953" spans="5:6" s="80" customFormat="1" x14ac:dyDescent="0.2">
      <c r="E953" s="86"/>
      <c r="F953" s="86"/>
    </row>
    <row r="954" spans="5:6" s="80" customFormat="1" x14ac:dyDescent="0.2">
      <c r="E954" s="86"/>
      <c r="F954" s="86"/>
    </row>
    <row r="955" spans="5:6" s="80" customFormat="1" x14ac:dyDescent="0.2">
      <c r="E955" s="86"/>
      <c r="F955" s="86"/>
    </row>
    <row r="956" spans="5:6" s="80" customFormat="1" x14ac:dyDescent="0.2">
      <c r="E956" s="86"/>
      <c r="F956" s="86"/>
    </row>
    <row r="957" spans="5:6" s="80" customFormat="1" x14ac:dyDescent="0.2">
      <c r="E957" s="86"/>
      <c r="F957" s="86"/>
    </row>
    <row r="958" spans="5:6" s="80" customFormat="1" x14ac:dyDescent="0.2">
      <c r="E958" s="86"/>
      <c r="F958" s="86"/>
    </row>
    <row r="959" spans="5:6" s="80" customFormat="1" x14ac:dyDescent="0.2">
      <c r="E959" s="86"/>
      <c r="F959" s="86"/>
    </row>
    <row r="960" spans="5:6" s="80" customFormat="1" x14ac:dyDescent="0.2">
      <c r="E960" s="86"/>
      <c r="F960" s="86"/>
    </row>
    <row r="961" spans="5:6" s="80" customFormat="1" x14ac:dyDescent="0.2">
      <c r="E961" s="86"/>
      <c r="F961" s="86"/>
    </row>
    <row r="962" spans="5:6" s="80" customFormat="1" x14ac:dyDescent="0.2">
      <c r="E962" s="86"/>
      <c r="F962" s="86"/>
    </row>
    <row r="963" spans="5:6" s="80" customFormat="1" x14ac:dyDescent="0.2">
      <c r="E963" s="86"/>
      <c r="F963" s="86"/>
    </row>
    <row r="964" spans="5:6" s="80" customFormat="1" x14ac:dyDescent="0.2">
      <c r="E964" s="86"/>
      <c r="F964" s="86"/>
    </row>
    <row r="965" spans="5:6" s="80" customFormat="1" x14ac:dyDescent="0.2">
      <c r="E965" s="86"/>
      <c r="F965" s="86"/>
    </row>
    <row r="966" spans="5:6" s="80" customFormat="1" x14ac:dyDescent="0.2">
      <c r="E966" s="86"/>
      <c r="F966" s="86"/>
    </row>
    <row r="967" spans="5:6" s="80" customFormat="1" x14ac:dyDescent="0.2">
      <c r="E967" s="86"/>
      <c r="F967" s="86"/>
    </row>
    <row r="968" spans="5:6" s="80" customFormat="1" x14ac:dyDescent="0.2">
      <c r="E968" s="86"/>
      <c r="F968" s="86"/>
    </row>
    <row r="969" spans="5:6" s="80" customFormat="1" x14ac:dyDescent="0.2">
      <c r="E969" s="86"/>
      <c r="F969" s="86"/>
    </row>
    <row r="970" spans="5:6" s="80" customFormat="1" x14ac:dyDescent="0.2">
      <c r="E970" s="86"/>
      <c r="F970" s="86"/>
    </row>
    <row r="971" spans="5:6" s="80" customFormat="1" x14ac:dyDescent="0.2">
      <c r="E971" s="86"/>
      <c r="F971" s="86"/>
    </row>
    <row r="972" spans="5:6" s="80" customFormat="1" x14ac:dyDescent="0.2">
      <c r="E972" s="86"/>
      <c r="F972" s="86"/>
    </row>
    <row r="973" spans="5:6" s="80" customFormat="1" x14ac:dyDescent="0.2">
      <c r="E973" s="86"/>
      <c r="F973" s="86"/>
    </row>
    <row r="974" spans="5:6" s="80" customFormat="1" x14ac:dyDescent="0.2">
      <c r="E974" s="86"/>
      <c r="F974" s="86"/>
    </row>
    <row r="975" spans="5:6" s="80" customFormat="1" x14ac:dyDescent="0.2">
      <c r="E975" s="86"/>
      <c r="F975" s="86"/>
    </row>
    <row r="976" spans="5:6" s="80" customFormat="1" x14ac:dyDescent="0.2">
      <c r="E976" s="86"/>
      <c r="F976" s="86"/>
    </row>
    <row r="977" spans="5:6" s="80" customFormat="1" x14ac:dyDescent="0.2">
      <c r="E977" s="86"/>
      <c r="F977" s="86"/>
    </row>
    <row r="978" spans="5:6" s="80" customFormat="1" x14ac:dyDescent="0.2">
      <c r="E978" s="86"/>
      <c r="F978" s="86"/>
    </row>
    <row r="979" spans="5:6" s="80" customFormat="1" x14ac:dyDescent="0.2">
      <c r="E979" s="86"/>
      <c r="F979" s="86"/>
    </row>
    <row r="980" spans="5:6" s="80" customFormat="1" x14ac:dyDescent="0.2">
      <c r="E980" s="86"/>
      <c r="F980" s="86"/>
    </row>
    <row r="981" spans="5:6" s="80" customFormat="1" x14ac:dyDescent="0.2">
      <c r="E981" s="86"/>
      <c r="F981" s="86"/>
    </row>
    <row r="982" spans="5:6" s="80" customFormat="1" x14ac:dyDescent="0.2">
      <c r="E982" s="86"/>
      <c r="F982" s="86"/>
    </row>
    <row r="983" spans="5:6" s="80" customFormat="1" x14ac:dyDescent="0.2">
      <c r="E983" s="86"/>
      <c r="F983" s="86"/>
    </row>
    <row r="984" spans="5:6" s="80" customFormat="1" x14ac:dyDescent="0.2">
      <c r="E984" s="86"/>
      <c r="F984" s="86"/>
    </row>
    <row r="985" spans="5:6" s="80" customFormat="1" x14ac:dyDescent="0.2">
      <c r="E985" s="86"/>
      <c r="F985" s="86"/>
    </row>
    <row r="986" spans="5:6" s="80" customFormat="1" x14ac:dyDescent="0.2">
      <c r="E986" s="86"/>
      <c r="F986" s="86"/>
    </row>
    <row r="987" spans="5:6" s="80" customFormat="1" x14ac:dyDescent="0.2">
      <c r="E987" s="86"/>
      <c r="F987" s="86"/>
    </row>
    <row r="988" spans="5:6" s="80" customFormat="1" x14ac:dyDescent="0.2">
      <c r="E988" s="86"/>
      <c r="F988" s="86"/>
    </row>
    <row r="989" spans="5:6" s="80" customFormat="1" x14ac:dyDescent="0.2">
      <c r="E989" s="86"/>
      <c r="F989" s="86"/>
    </row>
    <row r="990" spans="5:6" s="80" customFormat="1" x14ac:dyDescent="0.2">
      <c r="E990" s="86"/>
      <c r="F990" s="86"/>
    </row>
    <row r="991" spans="5:6" s="80" customFormat="1" x14ac:dyDescent="0.2">
      <c r="E991" s="86"/>
      <c r="F991" s="86"/>
    </row>
    <row r="992" spans="5:6" s="80" customFormat="1" x14ac:dyDescent="0.2">
      <c r="E992" s="86"/>
      <c r="F992" s="86"/>
    </row>
    <row r="993" spans="5:6" s="80" customFormat="1" x14ac:dyDescent="0.2">
      <c r="E993" s="86"/>
      <c r="F993" s="86"/>
    </row>
    <row r="994" spans="5:6" s="80" customFormat="1" x14ac:dyDescent="0.2">
      <c r="E994" s="86"/>
      <c r="F994" s="86"/>
    </row>
    <row r="995" spans="5:6" s="80" customFormat="1" x14ac:dyDescent="0.2">
      <c r="E995" s="86"/>
      <c r="F995" s="86"/>
    </row>
    <row r="996" spans="5:6" s="80" customFormat="1" x14ac:dyDescent="0.2">
      <c r="E996" s="86"/>
      <c r="F996" s="86"/>
    </row>
    <row r="997" spans="5:6" s="80" customFormat="1" x14ac:dyDescent="0.2">
      <c r="E997" s="86"/>
      <c r="F997" s="86"/>
    </row>
    <row r="998" spans="5:6" s="80" customFormat="1" x14ac:dyDescent="0.2">
      <c r="E998" s="86"/>
      <c r="F998" s="86"/>
    </row>
    <row r="999" spans="5:6" s="80" customFormat="1" x14ac:dyDescent="0.2">
      <c r="E999" s="86"/>
      <c r="F999" s="86"/>
    </row>
    <row r="1000" spans="5:6" s="80" customFormat="1" x14ac:dyDescent="0.2">
      <c r="E1000" s="86"/>
      <c r="F1000" s="86"/>
    </row>
    <row r="1001" spans="5:6" s="80" customFormat="1" x14ac:dyDescent="0.2">
      <c r="E1001" s="86"/>
      <c r="F1001" s="86"/>
    </row>
    <row r="1002" spans="5:6" s="80" customFormat="1" x14ac:dyDescent="0.2">
      <c r="E1002" s="86"/>
      <c r="F1002" s="86"/>
    </row>
    <row r="1003" spans="5:6" s="80" customFormat="1" x14ac:dyDescent="0.2">
      <c r="E1003" s="86"/>
      <c r="F1003" s="86"/>
    </row>
    <row r="1004" spans="5:6" s="80" customFormat="1" x14ac:dyDescent="0.2">
      <c r="E1004" s="86"/>
      <c r="F1004" s="86"/>
    </row>
    <row r="1005" spans="5:6" s="80" customFormat="1" x14ac:dyDescent="0.2">
      <c r="E1005" s="86"/>
      <c r="F1005" s="86"/>
    </row>
    <row r="1006" spans="5:6" s="80" customFormat="1" x14ac:dyDescent="0.2">
      <c r="E1006" s="86"/>
      <c r="F1006" s="86"/>
    </row>
    <row r="1007" spans="5:6" s="80" customFormat="1" x14ac:dyDescent="0.2">
      <c r="E1007" s="86"/>
      <c r="F1007" s="86"/>
    </row>
    <row r="1008" spans="5:6" s="80" customFormat="1" x14ac:dyDescent="0.2">
      <c r="E1008" s="86"/>
      <c r="F1008" s="86"/>
    </row>
    <row r="1009" spans="5:6" s="80" customFormat="1" x14ac:dyDescent="0.2">
      <c r="E1009" s="86"/>
      <c r="F1009" s="86"/>
    </row>
    <row r="1010" spans="5:6" s="80" customFormat="1" x14ac:dyDescent="0.2">
      <c r="E1010" s="86"/>
      <c r="F1010" s="86"/>
    </row>
    <row r="1011" spans="5:6" s="80" customFormat="1" x14ac:dyDescent="0.2">
      <c r="E1011" s="86"/>
      <c r="F1011" s="86"/>
    </row>
    <row r="1012" spans="5:6" s="80" customFormat="1" x14ac:dyDescent="0.2">
      <c r="E1012" s="86"/>
      <c r="F1012" s="86"/>
    </row>
    <row r="1013" spans="5:6" s="80" customFormat="1" x14ac:dyDescent="0.2">
      <c r="E1013" s="86"/>
      <c r="F1013" s="86"/>
    </row>
    <row r="1014" spans="5:6" s="80" customFormat="1" x14ac:dyDescent="0.2">
      <c r="E1014" s="86"/>
      <c r="F1014" s="86"/>
    </row>
    <row r="1015" spans="5:6" s="80" customFormat="1" x14ac:dyDescent="0.2">
      <c r="E1015" s="86"/>
      <c r="F1015" s="86"/>
    </row>
    <row r="1016" spans="5:6" s="80" customFormat="1" x14ac:dyDescent="0.2">
      <c r="E1016" s="86"/>
      <c r="F1016" s="86"/>
    </row>
    <row r="1017" spans="5:6" s="80" customFormat="1" x14ac:dyDescent="0.2">
      <c r="E1017" s="86"/>
      <c r="F1017" s="86"/>
    </row>
    <row r="1018" spans="5:6" s="80" customFormat="1" x14ac:dyDescent="0.2">
      <c r="E1018" s="86"/>
      <c r="F1018" s="86"/>
    </row>
    <row r="1019" spans="5:6" s="80" customFormat="1" x14ac:dyDescent="0.2">
      <c r="E1019" s="86"/>
      <c r="F1019" s="86"/>
    </row>
    <row r="1020" spans="5:6" s="80" customFormat="1" x14ac:dyDescent="0.2">
      <c r="E1020" s="86"/>
      <c r="F1020" s="86"/>
    </row>
    <row r="1021" spans="5:6" s="80" customFormat="1" x14ac:dyDescent="0.2">
      <c r="E1021" s="86"/>
      <c r="F1021" s="86"/>
    </row>
    <row r="1022" spans="5:6" s="80" customFormat="1" x14ac:dyDescent="0.2">
      <c r="E1022" s="86"/>
      <c r="F1022" s="86"/>
    </row>
    <row r="1023" spans="5:6" s="80" customFormat="1" x14ac:dyDescent="0.2">
      <c r="E1023" s="86"/>
      <c r="F1023" s="86"/>
    </row>
    <row r="1024" spans="5:6" s="80" customFormat="1" x14ac:dyDescent="0.2">
      <c r="E1024" s="86"/>
      <c r="F1024" s="86"/>
    </row>
    <row r="1025" spans="5:6" s="80" customFormat="1" x14ac:dyDescent="0.2">
      <c r="E1025" s="86"/>
      <c r="F1025" s="86"/>
    </row>
    <row r="1026" spans="5:6" s="80" customFormat="1" x14ac:dyDescent="0.2">
      <c r="E1026" s="86"/>
      <c r="F1026" s="86"/>
    </row>
    <row r="1027" spans="5:6" s="80" customFormat="1" x14ac:dyDescent="0.2">
      <c r="E1027" s="86"/>
      <c r="F1027" s="86"/>
    </row>
    <row r="1028" spans="5:6" s="80" customFormat="1" x14ac:dyDescent="0.2">
      <c r="E1028" s="86"/>
      <c r="F1028" s="86"/>
    </row>
    <row r="1029" spans="5:6" s="80" customFormat="1" x14ac:dyDescent="0.2">
      <c r="E1029" s="86"/>
      <c r="F1029" s="86"/>
    </row>
    <row r="1030" spans="5:6" s="80" customFormat="1" x14ac:dyDescent="0.2">
      <c r="E1030" s="86"/>
      <c r="F1030" s="86"/>
    </row>
    <row r="1031" spans="5:6" s="80" customFormat="1" x14ac:dyDescent="0.2">
      <c r="E1031" s="86"/>
      <c r="F1031" s="86"/>
    </row>
    <row r="1032" spans="5:6" s="80" customFormat="1" x14ac:dyDescent="0.2">
      <c r="E1032" s="86"/>
      <c r="F1032" s="86"/>
    </row>
    <row r="1033" spans="5:6" s="80" customFormat="1" x14ac:dyDescent="0.2">
      <c r="E1033" s="86"/>
      <c r="F1033" s="86"/>
    </row>
    <row r="1034" spans="5:6" s="80" customFormat="1" x14ac:dyDescent="0.2">
      <c r="E1034" s="86"/>
      <c r="F1034" s="86"/>
    </row>
    <row r="1035" spans="5:6" s="80" customFormat="1" x14ac:dyDescent="0.2">
      <c r="E1035" s="86"/>
      <c r="F1035" s="86"/>
    </row>
    <row r="1036" spans="5:6" s="80" customFormat="1" x14ac:dyDescent="0.2">
      <c r="E1036" s="86"/>
      <c r="F1036" s="86"/>
    </row>
    <row r="1037" spans="5:6" s="80" customFormat="1" x14ac:dyDescent="0.2">
      <c r="E1037" s="86"/>
      <c r="F1037" s="86"/>
    </row>
    <row r="1038" spans="5:6" s="80" customFormat="1" x14ac:dyDescent="0.2">
      <c r="E1038" s="86"/>
      <c r="F1038" s="86"/>
    </row>
    <row r="1039" spans="5:6" s="80" customFormat="1" x14ac:dyDescent="0.2">
      <c r="E1039" s="86"/>
      <c r="F1039" s="86"/>
    </row>
    <row r="1040" spans="5:6" s="80" customFormat="1" x14ac:dyDescent="0.2">
      <c r="E1040" s="86"/>
      <c r="F1040" s="86"/>
    </row>
    <row r="1041" spans="5:6" s="80" customFormat="1" x14ac:dyDescent="0.2">
      <c r="E1041" s="86"/>
      <c r="F1041" s="86"/>
    </row>
    <row r="1042" spans="5:6" s="80" customFormat="1" x14ac:dyDescent="0.2">
      <c r="E1042" s="86"/>
      <c r="F1042" s="86"/>
    </row>
    <row r="1043" spans="5:6" s="80" customFormat="1" x14ac:dyDescent="0.2">
      <c r="E1043" s="86"/>
      <c r="F1043" s="86"/>
    </row>
    <row r="1044" spans="5:6" s="80" customFormat="1" x14ac:dyDescent="0.2">
      <c r="E1044" s="86"/>
      <c r="F1044" s="86"/>
    </row>
    <row r="1045" spans="5:6" s="80" customFormat="1" x14ac:dyDescent="0.2">
      <c r="E1045" s="86"/>
      <c r="F1045" s="86"/>
    </row>
    <row r="1046" spans="5:6" s="80" customFormat="1" x14ac:dyDescent="0.2">
      <c r="E1046" s="86"/>
      <c r="F1046" s="86"/>
    </row>
    <row r="1047" spans="5:6" s="80" customFormat="1" x14ac:dyDescent="0.2">
      <c r="E1047" s="86"/>
      <c r="F1047" s="86"/>
    </row>
    <row r="1048" spans="5:6" s="80" customFormat="1" x14ac:dyDescent="0.2">
      <c r="E1048" s="86"/>
      <c r="F1048" s="86"/>
    </row>
    <row r="1049" spans="5:6" s="80" customFormat="1" x14ac:dyDescent="0.2">
      <c r="E1049" s="86"/>
      <c r="F1049" s="86"/>
    </row>
    <row r="1050" spans="5:6" s="80" customFormat="1" x14ac:dyDescent="0.2">
      <c r="E1050" s="86"/>
      <c r="F1050" s="86"/>
    </row>
    <row r="1051" spans="5:6" s="80" customFormat="1" x14ac:dyDescent="0.2">
      <c r="E1051" s="86"/>
      <c r="F1051" s="86"/>
    </row>
    <row r="1052" spans="5:6" s="80" customFormat="1" x14ac:dyDescent="0.2">
      <c r="E1052" s="86"/>
      <c r="F1052" s="86"/>
    </row>
    <row r="1053" spans="5:6" s="80" customFormat="1" x14ac:dyDescent="0.2">
      <c r="E1053" s="86"/>
      <c r="F1053" s="86"/>
    </row>
    <row r="1054" spans="5:6" s="80" customFormat="1" x14ac:dyDescent="0.2">
      <c r="E1054" s="86"/>
      <c r="F1054" s="86"/>
    </row>
    <row r="1055" spans="5:6" s="80" customFormat="1" x14ac:dyDescent="0.2">
      <c r="E1055" s="86"/>
      <c r="F1055" s="86"/>
    </row>
    <row r="1056" spans="5:6" s="80" customFormat="1" x14ac:dyDescent="0.2">
      <c r="E1056" s="86"/>
      <c r="F1056" s="86"/>
    </row>
    <row r="1057" spans="5:6" s="80" customFormat="1" x14ac:dyDescent="0.2">
      <c r="E1057" s="86"/>
      <c r="F1057" s="86"/>
    </row>
    <row r="1058" spans="5:6" s="80" customFormat="1" x14ac:dyDescent="0.2">
      <c r="E1058" s="86"/>
      <c r="F1058" s="86"/>
    </row>
    <row r="1059" spans="5:6" s="80" customFormat="1" x14ac:dyDescent="0.2">
      <c r="E1059" s="86"/>
      <c r="F1059" s="86"/>
    </row>
    <row r="1060" spans="5:6" s="80" customFormat="1" x14ac:dyDescent="0.2">
      <c r="E1060" s="86"/>
      <c r="F1060" s="86"/>
    </row>
    <row r="1061" spans="5:6" s="80" customFormat="1" x14ac:dyDescent="0.2">
      <c r="E1061" s="86"/>
      <c r="F1061" s="86"/>
    </row>
    <row r="1062" spans="5:6" s="80" customFormat="1" x14ac:dyDescent="0.2">
      <c r="E1062" s="86"/>
      <c r="F1062" s="86"/>
    </row>
    <row r="1063" spans="5:6" s="80" customFormat="1" x14ac:dyDescent="0.2">
      <c r="E1063" s="86"/>
      <c r="F1063" s="86"/>
    </row>
    <row r="1064" spans="5:6" s="80" customFormat="1" x14ac:dyDescent="0.2">
      <c r="E1064" s="86"/>
      <c r="F1064" s="86"/>
    </row>
    <row r="1065" spans="5:6" s="80" customFormat="1" x14ac:dyDescent="0.2">
      <c r="E1065" s="86"/>
      <c r="F1065" s="86"/>
    </row>
    <row r="1066" spans="5:6" s="80" customFormat="1" x14ac:dyDescent="0.2">
      <c r="E1066" s="86"/>
      <c r="F1066" s="86"/>
    </row>
    <row r="1067" spans="5:6" s="80" customFormat="1" x14ac:dyDescent="0.2">
      <c r="E1067" s="86"/>
      <c r="F1067" s="86"/>
    </row>
    <row r="1068" spans="5:6" s="80" customFormat="1" x14ac:dyDescent="0.2">
      <c r="E1068" s="86"/>
      <c r="F1068" s="86"/>
    </row>
    <row r="1069" spans="5:6" s="80" customFormat="1" x14ac:dyDescent="0.2">
      <c r="E1069" s="86"/>
      <c r="F1069" s="86"/>
    </row>
    <row r="1070" spans="5:6" s="80" customFormat="1" x14ac:dyDescent="0.2">
      <c r="E1070" s="86"/>
      <c r="F1070" s="86"/>
    </row>
    <row r="1071" spans="5:6" s="80" customFormat="1" x14ac:dyDescent="0.2">
      <c r="E1071" s="86"/>
      <c r="F1071" s="86"/>
    </row>
    <row r="1072" spans="5:6" s="80" customFormat="1" x14ac:dyDescent="0.2">
      <c r="E1072" s="86"/>
      <c r="F1072" s="86"/>
    </row>
    <row r="1073" spans="5:6" s="80" customFormat="1" x14ac:dyDescent="0.2">
      <c r="E1073" s="86"/>
      <c r="F1073" s="86"/>
    </row>
    <row r="1074" spans="5:6" s="80" customFormat="1" x14ac:dyDescent="0.2">
      <c r="E1074" s="86"/>
      <c r="F1074" s="86"/>
    </row>
    <row r="1075" spans="5:6" s="80" customFormat="1" x14ac:dyDescent="0.2">
      <c r="E1075" s="86"/>
      <c r="F1075" s="86"/>
    </row>
    <row r="1076" spans="5:6" s="80" customFormat="1" x14ac:dyDescent="0.2">
      <c r="E1076" s="86"/>
      <c r="F1076" s="86"/>
    </row>
    <row r="1077" spans="5:6" s="80" customFormat="1" x14ac:dyDescent="0.2">
      <c r="E1077" s="86"/>
      <c r="F1077" s="86"/>
    </row>
    <row r="1078" spans="5:6" s="80" customFormat="1" x14ac:dyDescent="0.2">
      <c r="E1078" s="86"/>
      <c r="F1078" s="86"/>
    </row>
    <row r="1079" spans="5:6" s="80" customFormat="1" x14ac:dyDescent="0.2">
      <c r="E1079" s="86"/>
      <c r="F1079" s="86"/>
    </row>
    <row r="1080" spans="5:6" s="80" customFormat="1" x14ac:dyDescent="0.2">
      <c r="E1080" s="86"/>
      <c r="F1080" s="86"/>
    </row>
    <row r="1081" spans="5:6" s="80" customFormat="1" x14ac:dyDescent="0.2">
      <c r="E1081" s="86"/>
      <c r="F1081" s="86"/>
    </row>
    <row r="1082" spans="5:6" s="80" customFormat="1" x14ac:dyDescent="0.2">
      <c r="E1082" s="86"/>
      <c r="F1082" s="86"/>
    </row>
    <row r="1083" spans="5:6" s="80" customFormat="1" x14ac:dyDescent="0.2">
      <c r="E1083" s="86"/>
      <c r="F1083" s="86"/>
    </row>
    <row r="1084" spans="5:6" s="80" customFormat="1" x14ac:dyDescent="0.2">
      <c r="E1084" s="86"/>
      <c r="F1084" s="86"/>
    </row>
    <row r="1085" spans="5:6" s="80" customFormat="1" x14ac:dyDescent="0.2">
      <c r="E1085" s="86"/>
      <c r="F1085" s="86"/>
    </row>
    <row r="1086" spans="5:6" s="80" customFormat="1" x14ac:dyDescent="0.2">
      <c r="E1086" s="86"/>
      <c r="F1086" s="86"/>
    </row>
    <row r="1087" spans="5:6" s="80" customFormat="1" x14ac:dyDescent="0.2">
      <c r="E1087" s="86"/>
      <c r="F1087" s="86"/>
    </row>
    <row r="1088" spans="5:6" s="80" customFormat="1" x14ac:dyDescent="0.2">
      <c r="E1088" s="86"/>
      <c r="F1088" s="86"/>
    </row>
    <row r="1089" spans="5:6" s="80" customFormat="1" x14ac:dyDescent="0.2">
      <c r="E1089" s="86"/>
      <c r="F1089" s="86"/>
    </row>
    <row r="1090" spans="5:6" s="80" customFormat="1" x14ac:dyDescent="0.2">
      <c r="E1090" s="86"/>
      <c r="F1090" s="86"/>
    </row>
    <row r="1091" spans="5:6" s="80" customFormat="1" x14ac:dyDescent="0.2">
      <c r="E1091" s="86"/>
      <c r="F1091" s="86"/>
    </row>
    <row r="1092" spans="5:6" s="80" customFormat="1" x14ac:dyDescent="0.2">
      <c r="E1092" s="86"/>
      <c r="F1092" s="86"/>
    </row>
    <row r="1093" spans="5:6" s="80" customFormat="1" x14ac:dyDescent="0.2">
      <c r="E1093" s="86"/>
      <c r="F1093" s="86"/>
    </row>
    <row r="1094" spans="5:6" s="80" customFormat="1" x14ac:dyDescent="0.2">
      <c r="E1094" s="86"/>
      <c r="F1094" s="86"/>
    </row>
    <row r="1095" spans="5:6" s="80" customFormat="1" x14ac:dyDescent="0.2">
      <c r="E1095" s="86"/>
      <c r="F1095" s="86"/>
    </row>
    <row r="1096" spans="5:6" s="80" customFormat="1" x14ac:dyDescent="0.2">
      <c r="E1096" s="86"/>
      <c r="F1096" s="86"/>
    </row>
    <row r="1097" spans="5:6" s="80" customFormat="1" x14ac:dyDescent="0.2">
      <c r="E1097" s="86"/>
      <c r="F1097" s="86"/>
    </row>
    <row r="1098" spans="5:6" s="80" customFormat="1" x14ac:dyDescent="0.2">
      <c r="E1098" s="86"/>
      <c r="F1098" s="86"/>
    </row>
    <row r="1099" spans="5:6" s="80" customFormat="1" x14ac:dyDescent="0.2">
      <c r="E1099" s="86"/>
      <c r="F1099" s="86"/>
    </row>
    <row r="1100" spans="5:6" s="80" customFormat="1" x14ac:dyDescent="0.2">
      <c r="E1100" s="86"/>
      <c r="F1100" s="86"/>
    </row>
    <row r="1101" spans="5:6" s="80" customFormat="1" x14ac:dyDescent="0.2">
      <c r="E1101" s="86"/>
      <c r="F1101" s="86"/>
    </row>
    <row r="1102" spans="5:6" s="80" customFormat="1" x14ac:dyDescent="0.2">
      <c r="E1102" s="86"/>
      <c r="F1102" s="86"/>
    </row>
    <row r="1103" spans="5:6" s="80" customFormat="1" x14ac:dyDescent="0.2">
      <c r="E1103" s="86"/>
      <c r="F1103" s="86"/>
    </row>
    <row r="1104" spans="5:6" s="80" customFormat="1" x14ac:dyDescent="0.2">
      <c r="E1104" s="86"/>
      <c r="F1104" s="86"/>
    </row>
    <row r="1105" spans="5:6" s="80" customFormat="1" x14ac:dyDescent="0.2">
      <c r="E1105" s="86"/>
      <c r="F1105" s="86"/>
    </row>
    <row r="1106" spans="5:6" s="80" customFormat="1" x14ac:dyDescent="0.2">
      <c r="E1106" s="86"/>
      <c r="F1106" s="86"/>
    </row>
    <row r="1107" spans="5:6" s="80" customFormat="1" x14ac:dyDescent="0.2">
      <c r="E1107" s="86"/>
      <c r="F1107" s="86"/>
    </row>
    <row r="1108" spans="5:6" s="80" customFormat="1" x14ac:dyDescent="0.2">
      <c r="E1108" s="86"/>
      <c r="F1108" s="86"/>
    </row>
    <row r="1109" spans="5:6" s="80" customFormat="1" x14ac:dyDescent="0.2">
      <c r="E1109" s="86"/>
      <c r="F1109" s="86"/>
    </row>
    <row r="1110" spans="5:6" s="80" customFormat="1" x14ac:dyDescent="0.2">
      <c r="E1110" s="86"/>
      <c r="F1110" s="86"/>
    </row>
    <row r="1111" spans="5:6" s="80" customFormat="1" x14ac:dyDescent="0.2">
      <c r="E1111" s="86"/>
      <c r="F1111" s="86"/>
    </row>
    <row r="1112" spans="5:6" s="80" customFormat="1" x14ac:dyDescent="0.2">
      <c r="E1112" s="86"/>
      <c r="F1112" s="86"/>
    </row>
    <row r="1113" spans="5:6" s="80" customFormat="1" x14ac:dyDescent="0.2">
      <c r="E1113" s="86"/>
      <c r="F1113" s="86"/>
    </row>
    <row r="1114" spans="5:6" s="80" customFormat="1" x14ac:dyDescent="0.2">
      <c r="E1114" s="86"/>
      <c r="F1114" s="86"/>
    </row>
    <row r="1115" spans="5:6" s="80" customFormat="1" x14ac:dyDescent="0.2">
      <c r="E1115" s="86"/>
      <c r="F1115" s="86"/>
    </row>
    <row r="1116" spans="5:6" s="80" customFormat="1" x14ac:dyDescent="0.2">
      <c r="E1116" s="86"/>
      <c r="F1116" s="86"/>
    </row>
    <row r="1117" spans="5:6" s="80" customFormat="1" x14ac:dyDescent="0.2">
      <c r="E1117" s="86"/>
      <c r="F1117" s="86"/>
    </row>
    <row r="1118" spans="5:6" s="80" customFormat="1" x14ac:dyDescent="0.2">
      <c r="E1118" s="86"/>
      <c r="F1118" s="86"/>
    </row>
    <row r="1119" spans="5:6" s="80" customFormat="1" x14ac:dyDescent="0.2">
      <c r="E1119" s="86"/>
      <c r="F1119" s="86"/>
    </row>
    <row r="1120" spans="5:6" s="80" customFormat="1" x14ac:dyDescent="0.2">
      <c r="E1120" s="86"/>
      <c r="F1120" s="86"/>
    </row>
    <row r="1121" spans="5:6" s="80" customFormat="1" x14ac:dyDescent="0.2">
      <c r="E1121" s="86"/>
      <c r="F1121" s="86"/>
    </row>
    <row r="1122" spans="5:6" s="80" customFormat="1" x14ac:dyDescent="0.2">
      <c r="E1122" s="86"/>
      <c r="F1122" s="86"/>
    </row>
    <row r="1123" spans="5:6" s="80" customFormat="1" x14ac:dyDescent="0.2">
      <c r="E1123" s="86"/>
      <c r="F1123" s="86"/>
    </row>
    <row r="1124" spans="5:6" s="80" customFormat="1" x14ac:dyDescent="0.2">
      <c r="E1124" s="86"/>
      <c r="F1124" s="86"/>
    </row>
    <row r="1125" spans="5:6" s="80" customFormat="1" x14ac:dyDescent="0.2">
      <c r="E1125" s="86"/>
      <c r="F1125" s="86"/>
    </row>
    <row r="1126" spans="5:6" s="80" customFormat="1" x14ac:dyDescent="0.2">
      <c r="E1126" s="86"/>
      <c r="F1126" s="86"/>
    </row>
    <row r="1127" spans="5:6" s="80" customFormat="1" x14ac:dyDescent="0.2">
      <c r="E1127" s="86"/>
      <c r="F1127" s="86"/>
    </row>
    <row r="1128" spans="5:6" s="80" customFormat="1" x14ac:dyDescent="0.2">
      <c r="E1128" s="86"/>
      <c r="F1128" s="86"/>
    </row>
    <row r="1129" spans="5:6" s="80" customFormat="1" x14ac:dyDescent="0.2">
      <c r="E1129" s="86"/>
      <c r="F1129" s="86"/>
    </row>
    <row r="1130" spans="5:6" s="80" customFormat="1" x14ac:dyDescent="0.2">
      <c r="E1130" s="86"/>
      <c r="F1130" s="86"/>
    </row>
    <row r="1131" spans="5:6" s="80" customFormat="1" x14ac:dyDescent="0.2">
      <c r="E1131" s="86"/>
      <c r="F1131" s="86"/>
    </row>
    <row r="1132" spans="5:6" s="80" customFormat="1" x14ac:dyDescent="0.2">
      <c r="E1132" s="86"/>
      <c r="F1132" s="86"/>
    </row>
    <row r="1133" spans="5:6" s="80" customFormat="1" x14ac:dyDescent="0.2">
      <c r="E1133" s="86"/>
      <c r="F1133" s="86"/>
    </row>
    <row r="1134" spans="5:6" s="80" customFormat="1" x14ac:dyDescent="0.2">
      <c r="E1134" s="86"/>
      <c r="F1134" s="86"/>
    </row>
    <row r="1135" spans="5:6" s="80" customFormat="1" x14ac:dyDescent="0.2">
      <c r="E1135" s="86"/>
      <c r="F1135" s="86"/>
    </row>
    <row r="1136" spans="5:6" s="80" customFormat="1" x14ac:dyDescent="0.2">
      <c r="E1136" s="86"/>
      <c r="F1136" s="86"/>
    </row>
    <row r="1137" spans="5:6" s="80" customFormat="1" x14ac:dyDescent="0.2">
      <c r="E1137" s="86"/>
      <c r="F1137" s="86"/>
    </row>
    <row r="1138" spans="5:6" s="80" customFormat="1" x14ac:dyDescent="0.2">
      <c r="E1138" s="86"/>
      <c r="F1138" s="86"/>
    </row>
    <row r="1139" spans="5:6" s="80" customFormat="1" x14ac:dyDescent="0.2">
      <c r="E1139" s="86"/>
      <c r="F1139" s="86"/>
    </row>
    <row r="1140" spans="5:6" s="80" customFormat="1" x14ac:dyDescent="0.2">
      <c r="E1140" s="86"/>
      <c r="F1140" s="86"/>
    </row>
    <row r="1141" spans="5:6" s="80" customFormat="1" x14ac:dyDescent="0.2">
      <c r="E1141" s="86"/>
      <c r="F1141" s="86"/>
    </row>
    <row r="1142" spans="5:6" s="80" customFormat="1" x14ac:dyDescent="0.2">
      <c r="E1142" s="86"/>
      <c r="F1142" s="86"/>
    </row>
    <row r="1143" spans="5:6" s="80" customFormat="1" x14ac:dyDescent="0.2">
      <c r="E1143" s="86"/>
      <c r="F1143" s="86"/>
    </row>
    <row r="1144" spans="5:6" s="80" customFormat="1" x14ac:dyDescent="0.2">
      <c r="E1144" s="86"/>
      <c r="F1144" s="86"/>
    </row>
    <row r="1145" spans="5:6" s="80" customFormat="1" x14ac:dyDescent="0.2">
      <c r="E1145" s="86"/>
      <c r="F1145" s="86"/>
    </row>
    <row r="1146" spans="5:6" s="80" customFormat="1" x14ac:dyDescent="0.2">
      <c r="E1146" s="86"/>
      <c r="F1146" s="86"/>
    </row>
    <row r="1147" spans="5:6" s="80" customFormat="1" x14ac:dyDescent="0.2">
      <c r="E1147" s="86"/>
      <c r="F1147" s="86"/>
    </row>
    <row r="1148" spans="5:6" s="80" customFormat="1" x14ac:dyDescent="0.2">
      <c r="E1148" s="86"/>
      <c r="F1148" s="86"/>
    </row>
    <row r="1149" spans="5:6" s="80" customFormat="1" x14ac:dyDescent="0.2">
      <c r="E1149" s="86"/>
      <c r="F1149" s="86"/>
    </row>
    <row r="1150" spans="5:6" s="80" customFormat="1" x14ac:dyDescent="0.2">
      <c r="E1150" s="86"/>
      <c r="F1150" s="86"/>
    </row>
    <row r="1151" spans="5:6" s="80" customFormat="1" x14ac:dyDescent="0.2">
      <c r="E1151" s="86"/>
      <c r="F1151" s="86"/>
    </row>
    <row r="1152" spans="5:6" s="80" customFormat="1" x14ac:dyDescent="0.2">
      <c r="E1152" s="86"/>
      <c r="F1152" s="86"/>
    </row>
    <row r="1153" spans="5:6" s="80" customFormat="1" x14ac:dyDescent="0.2">
      <c r="E1153" s="86"/>
      <c r="F1153" s="86"/>
    </row>
    <row r="1154" spans="5:6" s="80" customFormat="1" x14ac:dyDescent="0.2">
      <c r="E1154" s="86"/>
      <c r="F1154" s="86"/>
    </row>
    <row r="1155" spans="5:6" s="80" customFormat="1" x14ac:dyDescent="0.2">
      <c r="E1155" s="86"/>
      <c r="F1155" s="86"/>
    </row>
    <row r="1156" spans="5:6" s="80" customFormat="1" x14ac:dyDescent="0.2">
      <c r="E1156" s="86"/>
      <c r="F1156" s="86"/>
    </row>
    <row r="1157" spans="5:6" s="80" customFormat="1" x14ac:dyDescent="0.2">
      <c r="E1157" s="86"/>
      <c r="F1157" s="86"/>
    </row>
    <row r="1158" spans="5:6" s="80" customFormat="1" x14ac:dyDescent="0.2">
      <c r="E1158" s="86"/>
      <c r="F1158" s="86"/>
    </row>
    <row r="1159" spans="5:6" s="80" customFormat="1" x14ac:dyDescent="0.2">
      <c r="E1159" s="86"/>
      <c r="F1159" s="86"/>
    </row>
    <row r="1160" spans="5:6" s="80" customFormat="1" x14ac:dyDescent="0.2">
      <c r="E1160" s="86"/>
      <c r="F1160" s="86"/>
    </row>
    <row r="1161" spans="5:6" s="80" customFormat="1" x14ac:dyDescent="0.2">
      <c r="E1161" s="86"/>
      <c r="F1161" s="86"/>
    </row>
    <row r="1162" spans="5:6" s="80" customFormat="1" x14ac:dyDescent="0.2">
      <c r="E1162" s="86"/>
      <c r="F1162" s="86"/>
    </row>
    <row r="1163" spans="5:6" s="80" customFormat="1" x14ac:dyDescent="0.2">
      <c r="E1163" s="86"/>
      <c r="F1163" s="86"/>
    </row>
    <row r="1164" spans="5:6" s="80" customFormat="1" x14ac:dyDescent="0.2">
      <c r="E1164" s="86"/>
      <c r="F1164" s="86"/>
    </row>
    <row r="1165" spans="5:6" s="80" customFormat="1" x14ac:dyDescent="0.2">
      <c r="E1165" s="86"/>
      <c r="F1165" s="86"/>
    </row>
    <row r="1166" spans="5:6" s="80" customFormat="1" x14ac:dyDescent="0.2">
      <c r="E1166" s="86"/>
      <c r="F1166" s="86"/>
    </row>
    <row r="1167" spans="5:6" s="80" customFormat="1" x14ac:dyDescent="0.2">
      <c r="E1167" s="86"/>
      <c r="F1167" s="86"/>
    </row>
    <row r="1168" spans="5:6" s="80" customFormat="1" x14ac:dyDescent="0.2">
      <c r="E1168" s="86"/>
      <c r="F1168" s="86"/>
    </row>
    <row r="1169" spans="5:6" s="80" customFormat="1" x14ac:dyDescent="0.2">
      <c r="E1169" s="86"/>
      <c r="F1169" s="86"/>
    </row>
    <row r="1170" spans="5:6" s="80" customFormat="1" x14ac:dyDescent="0.2">
      <c r="E1170" s="86"/>
      <c r="F1170" s="86"/>
    </row>
    <row r="1171" spans="5:6" s="80" customFormat="1" x14ac:dyDescent="0.2">
      <c r="E1171" s="86"/>
      <c r="F1171" s="86"/>
    </row>
    <row r="1172" spans="5:6" s="80" customFormat="1" x14ac:dyDescent="0.2">
      <c r="E1172" s="86"/>
      <c r="F1172" s="86"/>
    </row>
    <row r="1173" spans="5:6" s="80" customFormat="1" x14ac:dyDescent="0.2">
      <c r="E1173" s="86"/>
      <c r="F1173" s="86"/>
    </row>
    <row r="1174" spans="5:6" s="80" customFormat="1" x14ac:dyDescent="0.2">
      <c r="E1174" s="86"/>
      <c r="F1174" s="86"/>
    </row>
    <row r="1175" spans="5:6" s="80" customFormat="1" x14ac:dyDescent="0.2">
      <c r="E1175" s="86"/>
      <c r="F1175" s="86"/>
    </row>
    <row r="1176" spans="5:6" s="80" customFormat="1" x14ac:dyDescent="0.2">
      <c r="E1176" s="86"/>
      <c r="F1176" s="86"/>
    </row>
    <row r="1177" spans="5:6" s="80" customFormat="1" x14ac:dyDescent="0.2">
      <c r="E1177" s="86"/>
      <c r="F1177" s="86"/>
    </row>
    <row r="1178" spans="5:6" s="80" customFormat="1" x14ac:dyDescent="0.2">
      <c r="E1178" s="86"/>
      <c r="F1178" s="86"/>
    </row>
    <row r="1179" spans="5:6" s="80" customFormat="1" x14ac:dyDescent="0.2">
      <c r="E1179" s="86"/>
      <c r="F1179" s="86"/>
    </row>
    <row r="1180" spans="5:6" s="80" customFormat="1" x14ac:dyDescent="0.2">
      <c r="E1180" s="86"/>
      <c r="F1180" s="86"/>
    </row>
    <row r="1181" spans="5:6" s="80" customFormat="1" x14ac:dyDescent="0.2">
      <c r="E1181" s="86"/>
      <c r="F1181" s="86"/>
    </row>
    <row r="1182" spans="5:6" s="80" customFormat="1" x14ac:dyDescent="0.2">
      <c r="E1182" s="86"/>
      <c r="F1182" s="86"/>
    </row>
    <row r="1183" spans="5:6" s="80" customFormat="1" x14ac:dyDescent="0.2">
      <c r="E1183" s="86"/>
      <c r="F1183" s="86"/>
    </row>
    <row r="1184" spans="5:6" s="80" customFormat="1" x14ac:dyDescent="0.2">
      <c r="E1184" s="86"/>
      <c r="F1184" s="86"/>
    </row>
    <row r="1185" spans="5:6" s="80" customFormat="1" x14ac:dyDescent="0.2">
      <c r="E1185" s="86"/>
      <c r="F1185" s="86"/>
    </row>
    <row r="1186" spans="5:6" s="80" customFormat="1" x14ac:dyDescent="0.2">
      <c r="E1186" s="86"/>
      <c r="F1186" s="86"/>
    </row>
    <row r="1187" spans="5:6" s="80" customFormat="1" x14ac:dyDescent="0.2">
      <c r="E1187" s="86"/>
      <c r="F1187" s="86"/>
    </row>
    <row r="1188" spans="5:6" s="80" customFormat="1" x14ac:dyDescent="0.2">
      <c r="E1188" s="86"/>
      <c r="F1188" s="86"/>
    </row>
    <row r="1189" spans="5:6" s="80" customFormat="1" x14ac:dyDescent="0.2">
      <c r="E1189" s="86"/>
      <c r="F1189" s="86"/>
    </row>
    <row r="1190" spans="5:6" s="80" customFormat="1" x14ac:dyDescent="0.2">
      <c r="E1190" s="86"/>
      <c r="F1190" s="86"/>
    </row>
    <row r="1191" spans="5:6" s="80" customFormat="1" x14ac:dyDescent="0.2">
      <c r="E1191" s="86"/>
      <c r="F1191" s="86"/>
    </row>
    <row r="1192" spans="5:6" s="80" customFormat="1" x14ac:dyDescent="0.2">
      <c r="E1192" s="86"/>
      <c r="F1192" s="86"/>
    </row>
    <row r="1193" spans="5:6" s="80" customFormat="1" x14ac:dyDescent="0.2">
      <c r="E1193" s="86"/>
      <c r="F1193" s="86"/>
    </row>
    <row r="1194" spans="5:6" s="80" customFormat="1" x14ac:dyDescent="0.2">
      <c r="E1194" s="86"/>
      <c r="F1194" s="86"/>
    </row>
    <row r="1195" spans="5:6" s="80" customFormat="1" x14ac:dyDescent="0.2">
      <c r="E1195" s="86"/>
      <c r="F1195" s="86"/>
    </row>
    <row r="1196" spans="5:6" s="80" customFormat="1" x14ac:dyDescent="0.2">
      <c r="E1196" s="86"/>
      <c r="F1196" s="86"/>
    </row>
    <row r="1197" spans="5:6" s="80" customFormat="1" x14ac:dyDescent="0.2">
      <c r="E1197" s="86"/>
      <c r="F1197" s="86"/>
    </row>
    <row r="1198" spans="5:6" s="80" customFormat="1" x14ac:dyDescent="0.2">
      <c r="E1198" s="86"/>
      <c r="F1198" s="86"/>
    </row>
    <row r="1199" spans="5:6" s="80" customFormat="1" x14ac:dyDescent="0.2">
      <c r="E1199" s="86"/>
      <c r="F1199" s="86"/>
    </row>
    <row r="1200" spans="5:6" s="80" customFormat="1" x14ac:dyDescent="0.2">
      <c r="E1200" s="86"/>
      <c r="F1200" s="86"/>
    </row>
    <row r="1201" spans="5:6" s="80" customFormat="1" x14ac:dyDescent="0.2">
      <c r="E1201" s="86"/>
      <c r="F1201" s="86"/>
    </row>
    <row r="1202" spans="5:6" s="80" customFormat="1" x14ac:dyDescent="0.2">
      <c r="E1202" s="86"/>
      <c r="F1202" s="86"/>
    </row>
    <row r="1203" spans="5:6" s="80" customFormat="1" x14ac:dyDescent="0.2">
      <c r="E1203" s="86"/>
      <c r="F1203" s="86"/>
    </row>
    <row r="1204" spans="5:6" s="80" customFormat="1" x14ac:dyDescent="0.2">
      <c r="E1204" s="86"/>
      <c r="F1204" s="86"/>
    </row>
    <row r="1205" spans="5:6" s="80" customFormat="1" x14ac:dyDescent="0.2">
      <c r="E1205" s="86"/>
      <c r="F1205" s="86"/>
    </row>
    <row r="1206" spans="5:6" s="80" customFormat="1" x14ac:dyDescent="0.2">
      <c r="E1206" s="86"/>
      <c r="F1206" s="86"/>
    </row>
    <row r="1207" spans="5:6" s="80" customFormat="1" x14ac:dyDescent="0.2">
      <c r="E1207" s="86"/>
      <c r="F1207" s="86"/>
    </row>
    <row r="1208" spans="5:6" s="80" customFormat="1" x14ac:dyDescent="0.2">
      <c r="E1208" s="86"/>
      <c r="F1208" s="86"/>
    </row>
    <row r="1209" spans="5:6" s="80" customFormat="1" x14ac:dyDescent="0.2">
      <c r="E1209" s="86"/>
      <c r="F1209" s="86"/>
    </row>
    <row r="1210" spans="5:6" s="80" customFormat="1" x14ac:dyDescent="0.2">
      <c r="E1210" s="86"/>
      <c r="F1210" s="86"/>
    </row>
    <row r="1211" spans="5:6" s="80" customFormat="1" x14ac:dyDescent="0.2">
      <c r="E1211" s="86"/>
      <c r="F1211" s="86"/>
    </row>
    <row r="1212" spans="5:6" s="80" customFormat="1" x14ac:dyDescent="0.2">
      <c r="E1212" s="86"/>
      <c r="F1212" s="86"/>
    </row>
    <row r="1213" spans="5:6" s="80" customFormat="1" x14ac:dyDescent="0.2">
      <c r="E1213" s="86"/>
      <c r="F1213" s="86"/>
    </row>
    <row r="1214" spans="5:6" s="80" customFormat="1" x14ac:dyDescent="0.2">
      <c r="E1214" s="86"/>
      <c r="F1214" s="86"/>
    </row>
    <row r="1215" spans="5:6" s="80" customFormat="1" x14ac:dyDescent="0.2">
      <c r="E1215" s="86"/>
      <c r="F1215" s="86"/>
    </row>
    <row r="1216" spans="5:6" s="80" customFormat="1" x14ac:dyDescent="0.2">
      <c r="E1216" s="86"/>
      <c r="F1216" s="86"/>
    </row>
    <row r="1217" spans="5:6" s="80" customFormat="1" x14ac:dyDescent="0.2">
      <c r="E1217" s="86"/>
      <c r="F1217" s="86"/>
    </row>
    <row r="1218" spans="5:6" s="80" customFormat="1" x14ac:dyDescent="0.2">
      <c r="E1218" s="86"/>
      <c r="F1218" s="86"/>
    </row>
    <row r="1219" spans="5:6" s="80" customFormat="1" x14ac:dyDescent="0.2">
      <c r="E1219" s="86"/>
      <c r="F1219" s="86"/>
    </row>
    <row r="1220" spans="5:6" s="80" customFormat="1" x14ac:dyDescent="0.2">
      <c r="E1220" s="86"/>
      <c r="F1220" s="86"/>
    </row>
    <row r="1221" spans="5:6" s="80" customFormat="1" x14ac:dyDescent="0.2">
      <c r="E1221" s="86"/>
      <c r="F1221" s="86"/>
    </row>
    <row r="1222" spans="5:6" s="80" customFormat="1" x14ac:dyDescent="0.2">
      <c r="E1222" s="86"/>
      <c r="F1222" s="86"/>
    </row>
    <row r="1223" spans="5:6" s="80" customFormat="1" x14ac:dyDescent="0.2">
      <c r="E1223" s="86"/>
      <c r="F1223" s="86"/>
    </row>
    <row r="1224" spans="5:6" s="80" customFormat="1" x14ac:dyDescent="0.2">
      <c r="E1224" s="86"/>
      <c r="F1224" s="86"/>
    </row>
    <row r="1225" spans="5:6" s="80" customFormat="1" x14ac:dyDescent="0.2">
      <c r="E1225" s="86"/>
      <c r="F1225" s="86"/>
    </row>
    <row r="1226" spans="5:6" s="80" customFormat="1" x14ac:dyDescent="0.2">
      <c r="E1226" s="86"/>
      <c r="F1226" s="86"/>
    </row>
    <row r="1227" spans="5:6" s="80" customFormat="1" x14ac:dyDescent="0.2">
      <c r="E1227" s="86"/>
      <c r="F1227" s="86"/>
    </row>
    <row r="1228" spans="5:6" s="80" customFormat="1" x14ac:dyDescent="0.2">
      <c r="E1228" s="86"/>
      <c r="F1228" s="86"/>
    </row>
    <row r="1229" spans="5:6" s="80" customFormat="1" x14ac:dyDescent="0.2">
      <c r="E1229" s="86"/>
      <c r="F1229" s="86"/>
    </row>
    <row r="1230" spans="5:6" s="80" customFormat="1" x14ac:dyDescent="0.2">
      <c r="E1230" s="86"/>
      <c r="F1230" s="86"/>
    </row>
    <row r="1231" spans="5:6" s="80" customFormat="1" x14ac:dyDescent="0.2">
      <c r="E1231" s="86"/>
      <c r="F1231" s="86"/>
    </row>
    <row r="1232" spans="5:6" s="80" customFormat="1" x14ac:dyDescent="0.2">
      <c r="E1232" s="86"/>
      <c r="F1232" s="86"/>
    </row>
    <row r="1233" spans="5:6" s="80" customFormat="1" x14ac:dyDescent="0.2">
      <c r="E1233" s="86"/>
      <c r="F1233" s="86"/>
    </row>
    <row r="1234" spans="5:6" s="80" customFormat="1" x14ac:dyDescent="0.2">
      <c r="E1234" s="86"/>
      <c r="F1234" s="86"/>
    </row>
    <row r="1235" spans="5:6" s="80" customFormat="1" x14ac:dyDescent="0.2">
      <c r="E1235" s="86"/>
      <c r="F1235" s="86"/>
    </row>
    <row r="1236" spans="5:6" s="80" customFormat="1" x14ac:dyDescent="0.2">
      <c r="E1236" s="86"/>
      <c r="F1236" s="86"/>
    </row>
    <row r="1237" spans="5:6" s="80" customFormat="1" x14ac:dyDescent="0.2">
      <c r="E1237" s="86"/>
      <c r="F1237" s="86"/>
    </row>
    <row r="1238" spans="5:6" s="80" customFormat="1" x14ac:dyDescent="0.2">
      <c r="E1238" s="86"/>
      <c r="F1238" s="86"/>
    </row>
    <row r="1239" spans="5:6" s="80" customFormat="1" x14ac:dyDescent="0.2">
      <c r="E1239" s="86"/>
      <c r="F1239" s="86"/>
    </row>
    <row r="1240" spans="5:6" s="80" customFormat="1" x14ac:dyDescent="0.2">
      <c r="E1240" s="86"/>
      <c r="F1240" s="86"/>
    </row>
    <row r="1241" spans="5:6" s="80" customFormat="1" x14ac:dyDescent="0.2">
      <c r="E1241" s="86"/>
      <c r="F1241" s="86"/>
    </row>
    <row r="1242" spans="5:6" s="80" customFormat="1" x14ac:dyDescent="0.2">
      <c r="E1242" s="86"/>
      <c r="F1242" s="86"/>
    </row>
    <row r="1243" spans="5:6" s="80" customFormat="1" x14ac:dyDescent="0.2">
      <c r="E1243" s="86"/>
      <c r="F1243" s="86"/>
    </row>
    <row r="1244" spans="5:6" s="80" customFormat="1" x14ac:dyDescent="0.2">
      <c r="E1244" s="86"/>
      <c r="F1244" s="86"/>
    </row>
    <row r="1245" spans="5:6" s="80" customFormat="1" x14ac:dyDescent="0.2">
      <c r="E1245" s="86"/>
      <c r="F1245" s="86"/>
    </row>
    <row r="1246" spans="5:6" s="80" customFormat="1" x14ac:dyDescent="0.2">
      <c r="E1246" s="86"/>
      <c r="F1246" s="86"/>
    </row>
    <row r="1247" spans="5:6" s="80" customFormat="1" x14ac:dyDescent="0.2">
      <c r="E1247" s="86"/>
      <c r="F1247" s="86"/>
    </row>
    <row r="1248" spans="5:6" s="80" customFormat="1" x14ac:dyDescent="0.2">
      <c r="E1248" s="86"/>
      <c r="F1248" s="86"/>
    </row>
    <row r="1249" spans="5:6" s="80" customFormat="1" x14ac:dyDescent="0.2">
      <c r="E1249" s="86"/>
      <c r="F1249" s="86"/>
    </row>
    <row r="1250" spans="5:6" s="80" customFormat="1" x14ac:dyDescent="0.2">
      <c r="E1250" s="86"/>
      <c r="F1250" s="86"/>
    </row>
    <row r="1251" spans="5:6" s="80" customFormat="1" x14ac:dyDescent="0.2">
      <c r="E1251" s="86"/>
      <c r="F1251" s="86"/>
    </row>
    <row r="1252" spans="5:6" s="80" customFormat="1" x14ac:dyDescent="0.2">
      <c r="E1252" s="86"/>
      <c r="F1252" s="86"/>
    </row>
    <row r="1253" spans="5:6" s="80" customFormat="1" x14ac:dyDescent="0.2">
      <c r="E1253" s="86"/>
      <c r="F1253" s="86"/>
    </row>
    <row r="1254" spans="5:6" s="80" customFormat="1" x14ac:dyDescent="0.2">
      <c r="E1254" s="86"/>
      <c r="F1254" s="86"/>
    </row>
    <row r="1255" spans="5:6" s="80" customFormat="1" x14ac:dyDescent="0.2">
      <c r="E1255" s="86"/>
      <c r="F1255" s="86"/>
    </row>
    <row r="1256" spans="5:6" s="80" customFormat="1" x14ac:dyDescent="0.2">
      <c r="E1256" s="86"/>
      <c r="F1256" s="86"/>
    </row>
    <row r="1257" spans="5:6" s="80" customFormat="1" x14ac:dyDescent="0.2">
      <c r="E1257" s="86"/>
      <c r="F1257" s="86"/>
    </row>
    <row r="1258" spans="5:6" s="80" customFormat="1" x14ac:dyDescent="0.2">
      <c r="E1258" s="86"/>
      <c r="F1258" s="86"/>
    </row>
    <row r="1259" spans="5:6" s="80" customFormat="1" x14ac:dyDescent="0.2">
      <c r="E1259" s="86"/>
      <c r="F1259" s="86"/>
    </row>
    <row r="1260" spans="5:6" s="80" customFormat="1" x14ac:dyDescent="0.2">
      <c r="E1260" s="86"/>
      <c r="F1260" s="86"/>
    </row>
    <row r="1261" spans="5:6" s="80" customFormat="1" x14ac:dyDescent="0.2">
      <c r="E1261" s="86"/>
      <c r="F1261" s="86"/>
    </row>
    <row r="1262" spans="5:6" s="80" customFormat="1" x14ac:dyDescent="0.2">
      <c r="E1262" s="86"/>
      <c r="F1262" s="86"/>
    </row>
    <row r="1263" spans="5:6" s="80" customFormat="1" x14ac:dyDescent="0.2">
      <c r="E1263" s="86"/>
      <c r="F1263" s="86"/>
    </row>
    <row r="1264" spans="5:6" s="80" customFormat="1" x14ac:dyDescent="0.2">
      <c r="E1264" s="86"/>
      <c r="F1264" s="86"/>
    </row>
    <row r="1265" spans="5:6" s="80" customFormat="1" x14ac:dyDescent="0.2">
      <c r="E1265" s="86"/>
      <c r="F1265" s="86"/>
    </row>
    <row r="1266" spans="5:6" s="80" customFormat="1" x14ac:dyDescent="0.2">
      <c r="E1266" s="86"/>
      <c r="F1266" s="86"/>
    </row>
    <row r="1267" spans="5:6" s="80" customFormat="1" x14ac:dyDescent="0.2">
      <c r="E1267" s="86"/>
      <c r="F1267" s="86"/>
    </row>
    <row r="1268" spans="5:6" s="80" customFormat="1" x14ac:dyDescent="0.2">
      <c r="E1268" s="86"/>
      <c r="F1268" s="86"/>
    </row>
    <row r="1269" spans="5:6" s="80" customFormat="1" x14ac:dyDescent="0.2">
      <c r="E1269" s="86"/>
      <c r="F1269" s="86"/>
    </row>
    <row r="1270" spans="5:6" s="80" customFormat="1" x14ac:dyDescent="0.2">
      <c r="E1270" s="86"/>
      <c r="F1270" s="86"/>
    </row>
    <row r="1271" spans="5:6" s="80" customFormat="1" x14ac:dyDescent="0.2">
      <c r="E1271" s="86"/>
      <c r="F1271" s="86"/>
    </row>
    <row r="1272" spans="5:6" s="80" customFormat="1" x14ac:dyDescent="0.2">
      <c r="E1272" s="86"/>
      <c r="F1272" s="86"/>
    </row>
    <row r="1273" spans="5:6" s="80" customFormat="1" x14ac:dyDescent="0.2">
      <c r="E1273" s="86"/>
      <c r="F1273" s="86"/>
    </row>
    <row r="1274" spans="5:6" s="80" customFormat="1" x14ac:dyDescent="0.2">
      <c r="E1274" s="86"/>
      <c r="F1274" s="86"/>
    </row>
    <row r="1275" spans="5:6" s="80" customFormat="1" x14ac:dyDescent="0.2">
      <c r="E1275" s="86"/>
      <c r="F1275" s="86"/>
    </row>
    <row r="1276" spans="5:6" s="80" customFormat="1" x14ac:dyDescent="0.2">
      <c r="E1276" s="86"/>
      <c r="F1276" s="86"/>
    </row>
    <row r="1277" spans="5:6" s="80" customFormat="1" x14ac:dyDescent="0.2">
      <c r="E1277" s="86"/>
      <c r="F1277" s="86"/>
    </row>
    <row r="1278" spans="5:6" s="80" customFormat="1" x14ac:dyDescent="0.2">
      <c r="E1278" s="86"/>
      <c r="F1278" s="86"/>
    </row>
    <row r="1279" spans="5:6" s="80" customFormat="1" x14ac:dyDescent="0.2">
      <c r="E1279" s="86"/>
      <c r="F1279" s="86"/>
    </row>
    <row r="1280" spans="5:6" s="80" customFormat="1" x14ac:dyDescent="0.2">
      <c r="E1280" s="86"/>
      <c r="F1280" s="86"/>
    </row>
    <row r="1281" spans="5:6" s="80" customFormat="1" x14ac:dyDescent="0.2">
      <c r="E1281" s="86"/>
      <c r="F1281" s="86"/>
    </row>
    <row r="1282" spans="5:6" s="80" customFormat="1" x14ac:dyDescent="0.2">
      <c r="E1282" s="86"/>
      <c r="F1282" s="86"/>
    </row>
    <row r="1283" spans="5:6" s="80" customFormat="1" x14ac:dyDescent="0.2">
      <c r="E1283" s="86"/>
      <c r="F1283" s="86"/>
    </row>
    <row r="1284" spans="5:6" s="80" customFormat="1" x14ac:dyDescent="0.2">
      <c r="E1284" s="86"/>
      <c r="F1284" s="86"/>
    </row>
    <row r="1285" spans="5:6" s="80" customFormat="1" x14ac:dyDescent="0.2">
      <c r="E1285" s="86"/>
      <c r="F1285" s="86"/>
    </row>
    <row r="1286" spans="5:6" s="80" customFormat="1" x14ac:dyDescent="0.2">
      <c r="E1286" s="86"/>
      <c r="F1286" s="86"/>
    </row>
    <row r="1287" spans="5:6" s="80" customFormat="1" x14ac:dyDescent="0.2">
      <c r="E1287" s="86"/>
      <c r="F1287" s="86"/>
    </row>
    <row r="1288" spans="5:6" s="80" customFormat="1" x14ac:dyDescent="0.2">
      <c r="E1288" s="86"/>
      <c r="F1288" s="86"/>
    </row>
    <row r="1289" spans="5:6" s="80" customFormat="1" x14ac:dyDescent="0.2">
      <c r="E1289" s="86"/>
      <c r="F1289" s="86"/>
    </row>
    <row r="1290" spans="5:6" s="80" customFormat="1" x14ac:dyDescent="0.2">
      <c r="E1290" s="86"/>
      <c r="F1290" s="86"/>
    </row>
    <row r="1291" spans="5:6" s="80" customFormat="1" x14ac:dyDescent="0.2">
      <c r="E1291" s="86"/>
      <c r="F1291" s="86"/>
    </row>
    <row r="1292" spans="5:6" s="80" customFormat="1" x14ac:dyDescent="0.2">
      <c r="E1292" s="86"/>
      <c r="F1292" s="86"/>
    </row>
    <row r="1293" spans="5:6" s="80" customFormat="1" x14ac:dyDescent="0.2">
      <c r="E1293" s="86"/>
      <c r="F1293" s="86"/>
    </row>
    <row r="1294" spans="5:6" s="80" customFormat="1" x14ac:dyDescent="0.2">
      <c r="E1294" s="86"/>
      <c r="F1294" s="86"/>
    </row>
    <row r="1295" spans="5:6" s="80" customFormat="1" x14ac:dyDescent="0.2">
      <c r="E1295" s="86"/>
      <c r="F1295" s="86"/>
    </row>
    <row r="1296" spans="5:6" s="80" customFormat="1" x14ac:dyDescent="0.2">
      <c r="E1296" s="86"/>
      <c r="F1296" s="86"/>
    </row>
    <row r="1297" spans="5:6" s="80" customFormat="1" x14ac:dyDescent="0.2">
      <c r="E1297" s="86"/>
      <c r="F1297" s="86"/>
    </row>
    <row r="1298" spans="5:6" s="80" customFormat="1" x14ac:dyDescent="0.2">
      <c r="E1298" s="86"/>
      <c r="F1298" s="86"/>
    </row>
    <row r="1299" spans="5:6" s="80" customFormat="1" x14ac:dyDescent="0.2">
      <c r="E1299" s="86"/>
      <c r="F1299" s="86"/>
    </row>
    <row r="1300" spans="5:6" s="80" customFormat="1" x14ac:dyDescent="0.2">
      <c r="E1300" s="86"/>
      <c r="F1300" s="86"/>
    </row>
    <row r="1301" spans="5:6" s="80" customFormat="1" x14ac:dyDescent="0.2">
      <c r="E1301" s="86"/>
      <c r="F1301" s="86"/>
    </row>
    <row r="1302" spans="5:6" s="80" customFormat="1" x14ac:dyDescent="0.2">
      <c r="E1302" s="86"/>
      <c r="F1302" s="86"/>
    </row>
    <row r="1303" spans="5:6" s="80" customFormat="1" x14ac:dyDescent="0.2">
      <c r="E1303" s="86"/>
      <c r="F1303" s="86"/>
    </row>
    <row r="1304" spans="5:6" s="80" customFormat="1" x14ac:dyDescent="0.2">
      <c r="E1304" s="86"/>
      <c r="F1304" s="86"/>
    </row>
    <row r="1305" spans="5:6" s="80" customFormat="1" x14ac:dyDescent="0.2">
      <c r="E1305" s="86"/>
      <c r="F1305" s="86"/>
    </row>
    <row r="1306" spans="5:6" s="80" customFormat="1" x14ac:dyDescent="0.2">
      <c r="E1306" s="86"/>
      <c r="F1306" s="86"/>
    </row>
    <row r="1307" spans="5:6" s="80" customFormat="1" x14ac:dyDescent="0.2">
      <c r="E1307" s="86"/>
      <c r="F1307" s="86"/>
    </row>
    <row r="1308" spans="5:6" s="80" customFormat="1" x14ac:dyDescent="0.2">
      <c r="E1308" s="86"/>
      <c r="F1308" s="86"/>
    </row>
    <row r="1309" spans="5:6" s="80" customFormat="1" x14ac:dyDescent="0.2">
      <c r="E1309" s="86"/>
      <c r="F1309" s="86"/>
    </row>
    <row r="1310" spans="5:6" s="80" customFormat="1" x14ac:dyDescent="0.2">
      <c r="E1310" s="86"/>
      <c r="F1310" s="86"/>
    </row>
    <row r="1311" spans="5:6" s="80" customFormat="1" x14ac:dyDescent="0.2">
      <c r="E1311" s="86"/>
      <c r="F1311" s="86"/>
    </row>
    <row r="1312" spans="5:6" s="80" customFormat="1" x14ac:dyDescent="0.2">
      <c r="E1312" s="86"/>
      <c r="F1312" s="86"/>
    </row>
    <row r="1313" spans="5:6" s="80" customFormat="1" x14ac:dyDescent="0.2">
      <c r="E1313" s="86"/>
      <c r="F1313" s="86"/>
    </row>
    <row r="1314" spans="5:6" s="80" customFormat="1" x14ac:dyDescent="0.2">
      <c r="E1314" s="86"/>
      <c r="F1314" s="86"/>
    </row>
    <row r="1315" spans="5:6" s="80" customFormat="1" x14ac:dyDescent="0.2">
      <c r="E1315" s="86"/>
      <c r="F1315" s="86"/>
    </row>
    <row r="1316" spans="5:6" s="80" customFormat="1" x14ac:dyDescent="0.2">
      <c r="E1316" s="86"/>
      <c r="F1316" s="86"/>
    </row>
    <row r="1317" spans="5:6" s="80" customFormat="1" x14ac:dyDescent="0.2">
      <c r="E1317" s="86"/>
      <c r="F1317" s="86"/>
    </row>
    <row r="1318" spans="5:6" s="80" customFormat="1" x14ac:dyDescent="0.2">
      <c r="E1318" s="86"/>
      <c r="F1318" s="86"/>
    </row>
    <row r="1319" spans="5:6" s="80" customFormat="1" x14ac:dyDescent="0.2">
      <c r="E1319" s="86"/>
      <c r="F1319" s="86"/>
    </row>
    <row r="1320" spans="5:6" s="80" customFormat="1" x14ac:dyDescent="0.2">
      <c r="E1320" s="86"/>
      <c r="F1320" s="86"/>
    </row>
    <row r="1321" spans="5:6" s="80" customFormat="1" x14ac:dyDescent="0.2">
      <c r="E1321" s="86"/>
      <c r="F1321" s="86"/>
    </row>
    <row r="1322" spans="5:6" s="80" customFormat="1" x14ac:dyDescent="0.2">
      <c r="E1322" s="86"/>
      <c r="F1322" s="86"/>
    </row>
    <row r="1323" spans="5:6" s="80" customFormat="1" x14ac:dyDescent="0.2">
      <c r="E1323" s="86"/>
      <c r="F1323" s="86"/>
    </row>
    <row r="1324" spans="5:6" s="80" customFormat="1" x14ac:dyDescent="0.2">
      <c r="E1324" s="86"/>
      <c r="F1324" s="86"/>
    </row>
    <row r="1325" spans="5:6" s="80" customFormat="1" x14ac:dyDescent="0.2">
      <c r="E1325" s="86"/>
      <c r="F1325" s="86"/>
    </row>
    <row r="1326" spans="5:6" s="80" customFormat="1" x14ac:dyDescent="0.2">
      <c r="E1326" s="86"/>
      <c r="F1326" s="86"/>
    </row>
    <row r="1327" spans="5:6" s="80" customFormat="1" x14ac:dyDescent="0.2">
      <c r="E1327" s="86"/>
      <c r="F1327" s="86"/>
    </row>
    <row r="1328" spans="5:6" s="80" customFormat="1" x14ac:dyDescent="0.2">
      <c r="E1328" s="86"/>
      <c r="F1328" s="86"/>
    </row>
    <row r="1329" spans="5:6" s="80" customFormat="1" x14ac:dyDescent="0.2">
      <c r="E1329" s="86"/>
      <c r="F1329" s="86"/>
    </row>
    <row r="1330" spans="5:6" s="80" customFormat="1" x14ac:dyDescent="0.2">
      <c r="E1330" s="86"/>
      <c r="F1330" s="86"/>
    </row>
    <row r="1331" spans="5:6" s="80" customFormat="1" x14ac:dyDescent="0.2">
      <c r="E1331" s="86"/>
      <c r="F1331" s="86"/>
    </row>
    <row r="1332" spans="5:6" s="80" customFormat="1" x14ac:dyDescent="0.2">
      <c r="E1332" s="86"/>
      <c r="F1332" s="86"/>
    </row>
    <row r="1333" spans="5:6" s="80" customFormat="1" x14ac:dyDescent="0.2">
      <c r="E1333" s="86"/>
      <c r="F1333" s="86"/>
    </row>
    <row r="1334" spans="5:6" s="80" customFormat="1" x14ac:dyDescent="0.2">
      <c r="E1334" s="86"/>
      <c r="F1334" s="86"/>
    </row>
    <row r="1335" spans="5:6" s="80" customFormat="1" x14ac:dyDescent="0.2">
      <c r="E1335" s="86"/>
      <c r="F1335" s="86"/>
    </row>
    <row r="1336" spans="5:6" s="80" customFormat="1" x14ac:dyDescent="0.2">
      <c r="E1336" s="86"/>
      <c r="F1336" s="86"/>
    </row>
    <row r="1337" spans="5:6" s="80" customFormat="1" x14ac:dyDescent="0.2">
      <c r="E1337" s="86"/>
      <c r="F1337" s="86"/>
    </row>
    <row r="1338" spans="5:6" s="80" customFormat="1" x14ac:dyDescent="0.2">
      <c r="E1338" s="86"/>
      <c r="F1338" s="86"/>
    </row>
    <row r="1339" spans="5:6" s="80" customFormat="1" x14ac:dyDescent="0.2">
      <c r="E1339" s="86"/>
      <c r="F1339" s="86"/>
    </row>
    <row r="1340" spans="5:6" s="80" customFormat="1" x14ac:dyDescent="0.2">
      <c r="E1340" s="86"/>
      <c r="F1340" s="86"/>
    </row>
    <row r="1341" spans="5:6" s="80" customFormat="1" x14ac:dyDescent="0.2">
      <c r="E1341" s="86"/>
      <c r="F1341" s="86"/>
    </row>
    <row r="1342" spans="5:6" s="80" customFormat="1" x14ac:dyDescent="0.2">
      <c r="E1342" s="86"/>
      <c r="F1342" s="86"/>
    </row>
    <row r="1343" spans="5:6" s="80" customFormat="1" x14ac:dyDescent="0.2">
      <c r="E1343" s="86"/>
      <c r="F1343" s="86"/>
    </row>
    <row r="1344" spans="5:6" s="80" customFormat="1" x14ac:dyDescent="0.2">
      <c r="E1344" s="86"/>
      <c r="F1344" s="86"/>
    </row>
    <row r="1345" spans="5:6" s="80" customFormat="1" x14ac:dyDescent="0.2">
      <c r="E1345" s="86"/>
      <c r="F1345" s="86"/>
    </row>
    <row r="1346" spans="5:6" s="80" customFormat="1" x14ac:dyDescent="0.2">
      <c r="E1346" s="86"/>
      <c r="F1346" s="86"/>
    </row>
    <row r="1347" spans="5:6" s="80" customFormat="1" x14ac:dyDescent="0.2">
      <c r="E1347" s="86"/>
      <c r="F1347" s="86"/>
    </row>
    <row r="1348" spans="5:6" s="80" customFormat="1" x14ac:dyDescent="0.2">
      <c r="E1348" s="86"/>
      <c r="F1348" s="86"/>
    </row>
    <row r="1349" spans="5:6" s="80" customFormat="1" x14ac:dyDescent="0.2">
      <c r="E1349" s="86"/>
      <c r="F1349" s="86"/>
    </row>
    <row r="1350" spans="5:6" s="80" customFormat="1" x14ac:dyDescent="0.2">
      <c r="E1350" s="86"/>
      <c r="F1350" s="86"/>
    </row>
    <row r="1351" spans="5:6" s="80" customFormat="1" x14ac:dyDescent="0.2">
      <c r="E1351" s="86"/>
      <c r="F1351" s="86"/>
    </row>
    <row r="1352" spans="5:6" s="80" customFormat="1" x14ac:dyDescent="0.2">
      <c r="E1352" s="86"/>
      <c r="F1352" s="86"/>
    </row>
    <row r="1353" spans="5:6" s="80" customFormat="1" x14ac:dyDescent="0.2">
      <c r="E1353" s="86"/>
      <c r="F1353" s="86"/>
    </row>
    <row r="1354" spans="5:6" s="80" customFormat="1" x14ac:dyDescent="0.2">
      <c r="E1354" s="86"/>
      <c r="F1354" s="86"/>
    </row>
    <row r="1355" spans="5:6" s="80" customFormat="1" x14ac:dyDescent="0.2">
      <c r="E1355" s="86"/>
      <c r="F1355" s="86"/>
    </row>
    <row r="1356" spans="5:6" s="80" customFormat="1" x14ac:dyDescent="0.2">
      <c r="E1356" s="86"/>
      <c r="F1356" s="86"/>
    </row>
    <row r="1357" spans="5:6" s="80" customFormat="1" x14ac:dyDescent="0.2">
      <c r="E1357" s="86"/>
      <c r="F1357" s="86"/>
    </row>
    <row r="1358" spans="5:6" s="80" customFormat="1" x14ac:dyDescent="0.2">
      <c r="E1358" s="86"/>
      <c r="F1358" s="86"/>
    </row>
    <row r="1359" spans="5:6" s="80" customFormat="1" x14ac:dyDescent="0.2">
      <c r="E1359" s="86"/>
      <c r="F1359" s="86"/>
    </row>
    <row r="1360" spans="5:6" s="80" customFormat="1" x14ac:dyDescent="0.2">
      <c r="E1360" s="86"/>
      <c r="F1360" s="86"/>
    </row>
    <row r="1361" spans="5:6" s="80" customFormat="1" x14ac:dyDescent="0.2">
      <c r="E1361" s="86"/>
      <c r="F1361" s="86"/>
    </row>
    <row r="1362" spans="5:6" s="80" customFormat="1" x14ac:dyDescent="0.2">
      <c r="E1362" s="86"/>
      <c r="F1362" s="86"/>
    </row>
    <row r="1363" spans="5:6" s="80" customFormat="1" x14ac:dyDescent="0.2">
      <c r="E1363" s="86"/>
      <c r="F1363" s="86"/>
    </row>
    <row r="1364" spans="5:6" s="80" customFormat="1" x14ac:dyDescent="0.2">
      <c r="E1364" s="86"/>
      <c r="F1364" s="86"/>
    </row>
    <row r="1365" spans="5:6" s="80" customFormat="1" x14ac:dyDescent="0.2">
      <c r="E1365" s="86"/>
      <c r="F1365" s="86"/>
    </row>
    <row r="1366" spans="5:6" s="80" customFormat="1" x14ac:dyDescent="0.2">
      <c r="E1366" s="86"/>
      <c r="F1366" s="86"/>
    </row>
    <row r="1367" spans="5:6" s="80" customFormat="1" x14ac:dyDescent="0.2">
      <c r="E1367" s="86"/>
      <c r="F1367" s="86"/>
    </row>
    <row r="1368" spans="5:6" s="80" customFormat="1" x14ac:dyDescent="0.2">
      <c r="E1368" s="86"/>
      <c r="F1368" s="86"/>
    </row>
    <row r="1369" spans="5:6" s="80" customFormat="1" x14ac:dyDescent="0.2">
      <c r="E1369" s="86"/>
      <c r="F1369" s="86"/>
    </row>
    <row r="1370" spans="5:6" s="80" customFormat="1" x14ac:dyDescent="0.2">
      <c r="E1370" s="86"/>
      <c r="F1370" s="86"/>
    </row>
    <row r="1371" spans="5:6" s="80" customFormat="1" x14ac:dyDescent="0.2">
      <c r="E1371" s="86"/>
      <c r="F1371" s="86"/>
    </row>
    <row r="1372" spans="5:6" s="80" customFormat="1" x14ac:dyDescent="0.2">
      <c r="E1372" s="86"/>
      <c r="F1372" s="86"/>
    </row>
    <row r="1373" spans="5:6" s="80" customFormat="1" x14ac:dyDescent="0.2">
      <c r="E1373" s="86"/>
      <c r="F1373" s="86"/>
    </row>
    <row r="1374" spans="5:6" s="80" customFormat="1" x14ac:dyDescent="0.2">
      <c r="E1374" s="86"/>
      <c r="F1374" s="86"/>
    </row>
    <row r="1375" spans="5:6" s="80" customFormat="1" x14ac:dyDescent="0.2">
      <c r="E1375" s="86"/>
      <c r="F1375" s="86"/>
    </row>
    <row r="1376" spans="5:6" s="80" customFormat="1" x14ac:dyDescent="0.2">
      <c r="E1376" s="86"/>
      <c r="F1376" s="86"/>
    </row>
    <row r="1377" spans="5:6" s="80" customFormat="1" x14ac:dyDescent="0.2">
      <c r="E1377" s="86"/>
      <c r="F1377" s="86"/>
    </row>
    <row r="1378" spans="5:6" s="80" customFormat="1" x14ac:dyDescent="0.2">
      <c r="E1378" s="86"/>
      <c r="F1378" s="86"/>
    </row>
    <row r="1379" spans="5:6" s="80" customFormat="1" x14ac:dyDescent="0.2">
      <c r="E1379" s="86"/>
      <c r="F1379" s="86"/>
    </row>
    <row r="1380" spans="5:6" s="80" customFormat="1" x14ac:dyDescent="0.2">
      <c r="E1380" s="86"/>
      <c r="F1380" s="86"/>
    </row>
    <row r="1381" spans="5:6" s="80" customFormat="1" x14ac:dyDescent="0.2">
      <c r="E1381" s="86"/>
      <c r="F1381" s="86"/>
    </row>
    <row r="1382" spans="5:6" s="80" customFormat="1" x14ac:dyDescent="0.2">
      <c r="E1382" s="86"/>
      <c r="F1382" s="86"/>
    </row>
    <row r="1383" spans="5:6" s="80" customFormat="1" x14ac:dyDescent="0.2">
      <c r="E1383" s="86"/>
      <c r="F1383" s="86"/>
    </row>
    <row r="1384" spans="5:6" s="80" customFormat="1" x14ac:dyDescent="0.2">
      <c r="E1384" s="86"/>
      <c r="F1384" s="86"/>
    </row>
    <row r="1385" spans="5:6" s="80" customFormat="1" x14ac:dyDescent="0.2">
      <c r="E1385" s="86"/>
      <c r="F1385" s="86"/>
    </row>
    <row r="1386" spans="5:6" s="80" customFormat="1" x14ac:dyDescent="0.2">
      <c r="E1386" s="86"/>
      <c r="F1386" s="86"/>
    </row>
    <row r="1387" spans="5:6" s="80" customFormat="1" x14ac:dyDescent="0.2">
      <c r="E1387" s="86"/>
      <c r="F1387" s="86"/>
    </row>
    <row r="1388" spans="5:6" s="80" customFormat="1" x14ac:dyDescent="0.2">
      <c r="E1388" s="86"/>
      <c r="F1388" s="86"/>
    </row>
    <row r="1389" spans="5:6" s="80" customFormat="1" x14ac:dyDescent="0.2">
      <c r="E1389" s="86"/>
      <c r="F1389" s="86"/>
    </row>
    <row r="1390" spans="5:6" s="80" customFormat="1" x14ac:dyDescent="0.2">
      <c r="E1390" s="86"/>
      <c r="F1390" s="86"/>
    </row>
    <row r="1391" spans="5:6" s="80" customFormat="1" x14ac:dyDescent="0.2">
      <c r="E1391" s="86"/>
      <c r="F1391" s="86"/>
    </row>
    <row r="1392" spans="5:6" s="80" customFormat="1" x14ac:dyDescent="0.2">
      <c r="E1392" s="86"/>
      <c r="F1392" s="86"/>
    </row>
    <row r="1393" spans="5:6" s="80" customFormat="1" x14ac:dyDescent="0.2">
      <c r="E1393" s="86"/>
      <c r="F1393" s="86"/>
    </row>
    <row r="1394" spans="5:6" s="80" customFormat="1" x14ac:dyDescent="0.2">
      <c r="E1394" s="86"/>
      <c r="F1394" s="86"/>
    </row>
    <row r="1395" spans="5:6" s="80" customFormat="1" x14ac:dyDescent="0.2">
      <c r="E1395" s="86"/>
      <c r="F1395" s="86"/>
    </row>
    <row r="1396" spans="5:6" s="80" customFormat="1" x14ac:dyDescent="0.2">
      <c r="E1396" s="86"/>
      <c r="F1396" s="86"/>
    </row>
    <row r="1397" spans="5:6" s="80" customFormat="1" x14ac:dyDescent="0.2">
      <c r="E1397" s="86"/>
      <c r="F1397" s="86"/>
    </row>
    <row r="1398" spans="5:6" s="80" customFormat="1" x14ac:dyDescent="0.2">
      <c r="E1398" s="86"/>
      <c r="F1398" s="86"/>
    </row>
    <row r="1399" spans="5:6" s="80" customFormat="1" x14ac:dyDescent="0.2">
      <c r="E1399" s="86"/>
      <c r="F1399" s="86"/>
    </row>
    <row r="1400" spans="5:6" s="80" customFormat="1" x14ac:dyDescent="0.2">
      <c r="E1400" s="86"/>
      <c r="F1400" s="86"/>
    </row>
    <row r="1401" spans="5:6" s="80" customFormat="1" x14ac:dyDescent="0.2">
      <c r="E1401" s="86"/>
      <c r="F1401" s="86"/>
    </row>
    <row r="1402" spans="5:6" s="80" customFormat="1" x14ac:dyDescent="0.2">
      <c r="E1402" s="86"/>
      <c r="F1402" s="86"/>
    </row>
    <row r="1403" spans="5:6" s="80" customFormat="1" x14ac:dyDescent="0.2">
      <c r="E1403" s="86"/>
      <c r="F1403" s="86"/>
    </row>
    <row r="1404" spans="5:6" s="80" customFormat="1" x14ac:dyDescent="0.2">
      <c r="E1404" s="86"/>
      <c r="F1404" s="86"/>
    </row>
    <row r="1405" spans="5:6" s="80" customFormat="1" x14ac:dyDescent="0.2">
      <c r="E1405" s="86"/>
      <c r="F1405" s="86"/>
    </row>
    <row r="1406" spans="5:6" s="80" customFormat="1" x14ac:dyDescent="0.2">
      <c r="E1406" s="86"/>
      <c r="F1406" s="86"/>
    </row>
    <row r="1407" spans="5:6" s="80" customFormat="1" x14ac:dyDescent="0.2">
      <c r="E1407" s="86"/>
      <c r="F1407" s="86"/>
    </row>
    <row r="1408" spans="5:6" s="80" customFormat="1" x14ac:dyDescent="0.2">
      <c r="E1408" s="86"/>
      <c r="F1408" s="86"/>
    </row>
    <row r="1409" spans="5:6" s="80" customFormat="1" x14ac:dyDescent="0.2">
      <c r="E1409" s="86"/>
      <c r="F1409" s="86"/>
    </row>
    <row r="1410" spans="5:6" s="80" customFormat="1" x14ac:dyDescent="0.2">
      <c r="E1410" s="86"/>
      <c r="F1410" s="86"/>
    </row>
    <row r="1411" spans="5:6" s="80" customFormat="1" x14ac:dyDescent="0.2">
      <c r="E1411" s="86"/>
      <c r="F1411" s="86"/>
    </row>
    <row r="1412" spans="5:6" s="80" customFormat="1" x14ac:dyDescent="0.2">
      <c r="E1412" s="86"/>
      <c r="F1412" s="86"/>
    </row>
    <row r="1413" spans="5:6" s="80" customFormat="1" x14ac:dyDescent="0.2">
      <c r="E1413" s="86"/>
      <c r="F1413" s="86"/>
    </row>
    <row r="1414" spans="5:6" s="80" customFormat="1" x14ac:dyDescent="0.2">
      <c r="E1414" s="86"/>
      <c r="F1414" s="86"/>
    </row>
    <row r="1415" spans="5:6" s="80" customFormat="1" x14ac:dyDescent="0.2">
      <c r="E1415" s="86"/>
      <c r="F1415" s="86"/>
    </row>
    <row r="1416" spans="5:6" s="80" customFormat="1" x14ac:dyDescent="0.2">
      <c r="E1416" s="86"/>
      <c r="F1416" s="86"/>
    </row>
    <row r="1417" spans="5:6" s="80" customFormat="1" x14ac:dyDescent="0.2">
      <c r="E1417" s="86"/>
      <c r="F1417" s="86"/>
    </row>
    <row r="1418" spans="5:6" s="80" customFormat="1" x14ac:dyDescent="0.2">
      <c r="E1418" s="86"/>
      <c r="F1418" s="86"/>
    </row>
    <row r="1419" spans="5:6" s="80" customFormat="1" x14ac:dyDescent="0.2">
      <c r="E1419" s="86"/>
      <c r="F1419" s="86"/>
    </row>
    <row r="1420" spans="5:6" s="80" customFormat="1" x14ac:dyDescent="0.2">
      <c r="E1420" s="86"/>
      <c r="F1420" s="86"/>
    </row>
    <row r="1421" spans="5:6" s="80" customFormat="1" x14ac:dyDescent="0.2">
      <c r="E1421" s="86"/>
      <c r="F1421" s="86"/>
    </row>
    <row r="1422" spans="5:6" s="80" customFormat="1" x14ac:dyDescent="0.2">
      <c r="E1422" s="86"/>
      <c r="F1422" s="86"/>
    </row>
    <row r="1423" spans="5:6" s="80" customFormat="1" x14ac:dyDescent="0.2">
      <c r="E1423" s="86"/>
      <c r="F1423" s="86"/>
    </row>
    <row r="1424" spans="5:6" s="80" customFormat="1" x14ac:dyDescent="0.2">
      <c r="E1424" s="86"/>
      <c r="F1424" s="86"/>
    </row>
    <row r="1425" spans="5:6" s="80" customFormat="1" x14ac:dyDescent="0.2">
      <c r="E1425" s="86"/>
      <c r="F1425" s="86"/>
    </row>
    <row r="1426" spans="5:6" s="80" customFormat="1" x14ac:dyDescent="0.2">
      <c r="E1426" s="86"/>
      <c r="F1426" s="86"/>
    </row>
    <row r="1427" spans="5:6" s="80" customFormat="1" x14ac:dyDescent="0.2">
      <c r="E1427" s="86"/>
      <c r="F1427" s="86"/>
    </row>
    <row r="1428" spans="5:6" s="80" customFormat="1" x14ac:dyDescent="0.2">
      <c r="E1428" s="86"/>
      <c r="F1428" s="86"/>
    </row>
    <row r="1429" spans="5:6" s="80" customFormat="1" x14ac:dyDescent="0.2">
      <c r="E1429" s="86"/>
      <c r="F1429" s="86"/>
    </row>
    <row r="1430" spans="5:6" s="80" customFormat="1" x14ac:dyDescent="0.2">
      <c r="E1430" s="86"/>
      <c r="F1430" s="86"/>
    </row>
    <row r="1431" spans="5:6" s="80" customFormat="1" x14ac:dyDescent="0.2">
      <c r="E1431" s="86"/>
      <c r="F1431" s="86"/>
    </row>
    <row r="1432" spans="5:6" s="80" customFormat="1" x14ac:dyDescent="0.2">
      <c r="E1432" s="86"/>
      <c r="F1432" s="86"/>
    </row>
    <row r="1433" spans="5:6" s="80" customFormat="1" x14ac:dyDescent="0.2">
      <c r="E1433" s="86"/>
      <c r="F1433" s="86"/>
    </row>
    <row r="1434" spans="5:6" s="80" customFormat="1" x14ac:dyDescent="0.2">
      <c r="E1434" s="86"/>
      <c r="F1434" s="86"/>
    </row>
    <row r="1435" spans="5:6" s="80" customFormat="1" x14ac:dyDescent="0.2">
      <c r="E1435" s="86"/>
      <c r="F1435" s="86"/>
    </row>
    <row r="1436" spans="5:6" s="80" customFormat="1" x14ac:dyDescent="0.2">
      <c r="E1436" s="86"/>
      <c r="F1436" s="86"/>
    </row>
    <row r="1437" spans="5:6" s="80" customFormat="1" x14ac:dyDescent="0.2">
      <c r="E1437" s="86"/>
      <c r="F1437" s="86"/>
    </row>
    <row r="1438" spans="5:6" s="80" customFormat="1" x14ac:dyDescent="0.2">
      <c r="E1438" s="86"/>
      <c r="F1438" s="86"/>
    </row>
    <row r="1439" spans="5:6" s="80" customFormat="1" x14ac:dyDescent="0.2">
      <c r="E1439" s="86"/>
      <c r="F1439" s="86"/>
    </row>
    <row r="1440" spans="5:6" s="80" customFormat="1" x14ac:dyDescent="0.2">
      <c r="E1440" s="86"/>
      <c r="F1440" s="86"/>
    </row>
    <row r="1441" spans="5:6" s="80" customFormat="1" x14ac:dyDescent="0.2">
      <c r="E1441" s="86"/>
      <c r="F1441" s="86"/>
    </row>
    <row r="1442" spans="5:6" s="80" customFormat="1" x14ac:dyDescent="0.2">
      <c r="E1442" s="86"/>
      <c r="F1442" s="86"/>
    </row>
    <row r="1443" spans="5:6" s="80" customFormat="1" x14ac:dyDescent="0.2">
      <c r="E1443" s="86"/>
      <c r="F1443" s="86"/>
    </row>
    <row r="1444" spans="5:6" s="80" customFormat="1" x14ac:dyDescent="0.2">
      <c r="E1444" s="86"/>
      <c r="F1444" s="86"/>
    </row>
    <row r="1445" spans="5:6" s="80" customFormat="1" x14ac:dyDescent="0.2">
      <c r="E1445" s="86"/>
      <c r="F1445" s="86"/>
    </row>
    <row r="1446" spans="5:6" s="80" customFormat="1" x14ac:dyDescent="0.2">
      <c r="E1446" s="86"/>
      <c r="F1446" s="86"/>
    </row>
    <row r="1447" spans="5:6" s="80" customFormat="1" x14ac:dyDescent="0.2">
      <c r="E1447" s="86"/>
      <c r="F1447" s="86"/>
    </row>
    <row r="1448" spans="5:6" s="80" customFormat="1" x14ac:dyDescent="0.2">
      <c r="E1448" s="86"/>
      <c r="F1448" s="86"/>
    </row>
    <row r="1449" spans="5:6" s="80" customFormat="1" x14ac:dyDescent="0.2">
      <c r="E1449" s="86"/>
      <c r="F1449" s="86"/>
    </row>
    <row r="1450" spans="5:6" s="80" customFormat="1" x14ac:dyDescent="0.2">
      <c r="E1450" s="86"/>
      <c r="F1450" s="86"/>
    </row>
    <row r="1451" spans="5:6" s="80" customFormat="1" x14ac:dyDescent="0.2">
      <c r="E1451" s="86"/>
      <c r="F1451" s="86"/>
    </row>
    <row r="1452" spans="5:6" s="80" customFormat="1" x14ac:dyDescent="0.2">
      <c r="E1452" s="86"/>
      <c r="F1452" s="86"/>
    </row>
    <row r="1453" spans="5:6" s="80" customFormat="1" x14ac:dyDescent="0.2">
      <c r="E1453" s="86"/>
      <c r="F1453" s="86"/>
    </row>
    <row r="1454" spans="5:6" s="80" customFormat="1" x14ac:dyDescent="0.2">
      <c r="E1454" s="86"/>
      <c r="F1454" s="86"/>
    </row>
    <row r="1455" spans="5:6" s="80" customFormat="1" x14ac:dyDescent="0.2">
      <c r="E1455" s="86"/>
      <c r="F1455" s="86"/>
    </row>
    <row r="1456" spans="5:6" s="80" customFormat="1" x14ac:dyDescent="0.2">
      <c r="E1456" s="86"/>
      <c r="F1456" s="86"/>
    </row>
    <row r="1457" spans="5:6" s="80" customFormat="1" x14ac:dyDescent="0.2">
      <c r="E1457" s="86"/>
      <c r="F1457" s="86"/>
    </row>
    <row r="1458" spans="5:6" s="80" customFormat="1" x14ac:dyDescent="0.2">
      <c r="E1458" s="86"/>
      <c r="F1458" s="86"/>
    </row>
    <row r="1459" spans="5:6" s="80" customFormat="1" x14ac:dyDescent="0.2">
      <c r="E1459" s="86"/>
      <c r="F1459" s="86"/>
    </row>
    <row r="1460" spans="5:6" s="80" customFormat="1" x14ac:dyDescent="0.2">
      <c r="E1460" s="86"/>
      <c r="F1460" s="86"/>
    </row>
    <row r="1461" spans="5:6" s="80" customFormat="1" x14ac:dyDescent="0.2">
      <c r="E1461" s="86"/>
      <c r="F1461" s="86"/>
    </row>
    <row r="1462" spans="5:6" s="80" customFormat="1" x14ac:dyDescent="0.2">
      <c r="E1462" s="86"/>
      <c r="F1462" s="86"/>
    </row>
    <row r="1463" spans="5:6" s="80" customFormat="1" x14ac:dyDescent="0.2">
      <c r="E1463" s="86"/>
      <c r="F1463" s="86"/>
    </row>
    <row r="1464" spans="5:6" s="80" customFormat="1" x14ac:dyDescent="0.2">
      <c r="E1464" s="86"/>
      <c r="F1464" s="86"/>
    </row>
    <row r="1465" spans="5:6" s="80" customFormat="1" x14ac:dyDescent="0.2">
      <c r="E1465" s="86"/>
      <c r="F1465" s="86"/>
    </row>
    <row r="1466" spans="5:6" s="80" customFormat="1" x14ac:dyDescent="0.2">
      <c r="E1466" s="86"/>
      <c r="F1466" s="86"/>
    </row>
    <row r="1467" spans="5:6" s="80" customFormat="1" x14ac:dyDescent="0.2">
      <c r="E1467" s="86"/>
      <c r="F1467" s="86"/>
    </row>
    <row r="1468" spans="5:6" s="80" customFormat="1" x14ac:dyDescent="0.2">
      <c r="E1468" s="86"/>
      <c r="F1468" s="86"/>
    </row>
    <row r="1469" spans="5:6" s="80" customFormat="1" x14ac:dyDescent="0.2">
      <c r="E1469" s="86"/>
      <c r="F1469" s="86"/>
    </row>
    <row r="1470" spans="5:6" s="80" customFormat="1" x14ac:dyDescent="0.2">
      <c r="E1470" s="86"/>
      <c r="F1470" s="86"/>
    </row>
    <row r="1471" spans="5:6" s="80" customFormat="1" x14ac:dyDescent="0.2">
      <c r="E1471" s="86"/>
      <c r="F1471" s="86"/>
    </row>
    <row r="1472" spans="5:6" s="80" customFormat="1" x14ac:dyDescent="0.2">
      <c r="E1472" s="86"/>
      <c r="F1472" s="86"/>
    </row>
    <row r="1473" spans="5:6" s="80" customFormat="1" x14ac:dyDescent="0.2">
      <c r="E1473" s="86"/>
      <c r="F1473" s="86"/>
    </row>
    <row r="1474" spans="5:6" s="80" customFormat="1" x14ac:dyDescent="0.2">
      <c r="E1474" s="86"/>
      <c r="F1474" s="86"/>
    </row>
    <row r="1475" spans="5:6" s="80" customFormat="1" x14ac:dyDescent="0.2">
      <c r="E1475" s="86"/>
      <c r="F1475" s="86"/>
    </row>
    <row r="1476" spans="5:6" s="80" customFormat="1" x14ac:dyDescent="0.2">
      <c r="E1476" s="86"/>
      <c r="F1476" s="86"/>
    </row>
    <row r="1477" spans="5:6" s="80" customFormat="1" x14ac:dyDescent="0.2">
      <c r="E1477" s="86"/>
      <c r="F1477" s="86"/>
    </row>
    <row r="1478" spans="5:6" s="80" customFormat="1" x14ac:dyDescent="0.2">
      <c r="E1478" s="86"/>
      <c r="F1478" s="86"/>
    </row>
    <row r="1479" spans="5:6" s="80" customFormat="1" x14ac:dyDescent="0.2">
      <c r="E1479" s="86"/>
      <c r="F1479" s="86"/>
    </row>
    <row r="1480" spans="5:6" s="80" customFormat="1" x14ac:dyDescent="0.2">
      <c r="E1480" s="86"/>
      <c r="F1480" s="86"/>
    </row>
    <row r="1481" spans="5:6" s="80" customFormat="1" x14ac:dyDescent="0.2">
      <c r="E1481" s="86"/>
      <c r="F1481" s="86"/>
    </row>
    <row r="1482" spans="5:6" s="80" customFormat="1" x14ac:dyDescent="0.2">
      <c r="E1482" s="86"/>
      <c r="F1482" s="86"/>
    </row>
    <row r="1483" spans="5:6" s="80" customFormat="1" x14ac:dyDescent="0.2">
      <c r="E1483" s="86"/>
      <c r="F1483" s="86"/>
    </row>
    <row r="1484" spans="5:6" s="80" customFormat="1" x14ac:dyDescent="0.2">
      <c r="E1484" s="86"/>
      <c r="F1484" s="86"/>
    </row>
    <row r="1485" spans="5:6" s="80" customFormat="1" x14ac:dyDescent="0.2">
      <c r="E1485" s="86"/>
      <c r="F1485" s="86"/>
    </row>
    <row r="1486" spans="5:6" s="80" customFormat="1" x14ac:dyDescent="0.2">
      <c r="E1486" s="86"/>
      <c r="F1486" s="86"/>
    </row>
    <row r="1487" spans="5:6" s="80" customFormat="1" x14ac:dyDescent="0.2">
      <c r="E1487" s="86"/>
      <c r="F1487" s="86"/>
    </row>
    <row r="1488" spans="5:6" s="80" customFormat="1" x14ac:dyDescent="0.2">
      <c r="E1488" s="86"/>
      <c r="F1488" s="86"/>
    </row>
    <row r="1489" spans="5:6" s="80" customFormat="1" x14ac:dyDescent="0.2">
      <c r="E1489" s="86"/>
      <c r="F1489" s="86"/>
    </row>
    <row r="1490" spans="5:6" s="80" customFormat="1" x14ac:dyDescent="0.2">
      <c r="E1490" s="86"/>
      <c r="F1490" s="86"/>
    </row>
    <row r="1491" spans="5:6" s="80" customFormat="1" x14ac:dyDescent="0.2">
      <c r="E1491" s="86"/>
      <c r="F1491" s="86"/>
    </row>
    <row r="1492" spans="5:6" s="80" customFormat="1" x14ac:dyDescent="0.2">
      <c r="E1492" s="86"/>
      <c r="F1492" s="86"/>
    </row>
    <row r="1493" spans="5:6" s="80" customFormat="1" x14ac:dyDescent="0.2">
      <c r="E1493" s="86"/>
      <c r="F1493" s="86"/>
    </row>
    <row r="1494" spans="5:6" s="80" customFormat="1" x14ac:dyDescent="0.2">
      <c r="E1494" s="86"/>
      <c r="F1494" s="86"/>
    </row>
    <row r="1495" spans="5:6" s="80" customFormat="1" x14ac:dyDescent="0.2">
      <c r="E1495" s="86"/>
      <c r="F1495" s="86"/>
    </row>
    <row r="1496" spans="5:6" s="80" customFormat="1" x14ac:dyDescent="0.2">
      <c r="E1496" s="86"/>
      <c r="F1496" s="86"/>
    </row>
    <row r="1497" spans="5:6" s="80" customFormat="1" x14ac:dyDescent="0.2">
      <c r="E1497" s="86"/>
      <c r="F1497" s="86"/>
    </row>
    <row r="1498" spans="5:6" s="80" customFormat="1" x14ac:dyDescent="0.2">
      <c r="E1498" s="86"/>
      <c r="F1498" s="86"/>
    </row>
    <row r="1499" spans="5:6" s="80" customFormat="1" x14ac:dyDescent="0.2">
      <c r="E1499" s="86"/>
      <c r="F1499" s="86"/>
    </row>
    <row r="1500" spans="5:6" s="80" customFormat="1" x14ac:dyDescent="0.2">
      <c r="E1500" s="86"/>
      <c r="F1500" s="86"/>
    </row>
    <row r="1501" spans="5:6" s="80" customFormat="1" x14ac:dyDescent="0.2">
      <c r="E1501" s="86"/>
      <c r="F1501" s="86"/>
    </row>
    <row r="1502" spans="5:6" s="80" customFormat="1" x14ac:dyDescent="0.2">
      <c r="E1502" s="86"/>
      <c r="F1502" s="86"/>
    </row>
    <row r="1503" spans="5:6" s="80" customFormat="1" x14ac:dyDescent="0.2">
      <c r="E1503" s="86"/>
      <c r="F1503" s="86"/>
    </row>
    <row r="1504" spans="5:6" s="80" customFormat="1" x14ac:dyDescent="0.2">
      <c r="E1504" s="86"/>
      <c r="F1504" s="86"/>
    </row>
    <row r="1505" spans="5:6" s="80" customFormat="1" x14ac:dyDescent="0.2">
      <c r="E1505" s="86"/>
      <c r="F1505" s="86"/>
    </row>
    <row r="1506" spans="5:6" s="80" customFormat="1" x14ac:dyDescent="0.2">
      <c r="E1506" s="86"/>
      <c r="F1506" s="86"/>
    </row>
    <row r="1507" spans="5:6" s="80" customFormat="1" x14ac:dyDescent="0.2">
      <c r="E1507" s="86"/>
      <c r="F1507" s="86"/>
    </row>
    <row r="1508" spans="5:6" s="80" customFormat="1" x14ac:dyDescent="0.2">
      <c r="E1508" s="86"/>
      <c r="F1508" s="86"/>
    </row>
    <row r="1509" spans="5:6" s="80" customFormat="1" x14ac:dyDescent="0.2">
      <c r="E1509" s="86"/>
      <c r="F1509" s="86"/>
    </row>
    <row r="1510" spans="5:6" s="80" customFormat="1" x14ac:dyDescent="0.2">
      <c r="E1510" s="86"/>
      <c r="F1510" s="86"/>
    </row>
    <row r="1511" spans="5:6" s="80" customFormat="1" x14ac:dyDescent="0.2">
      <c r="E1511" s="86"/>
      <c r="F1511" s="86"/>
    </row>
    <row r="1512" spans="5:6" s="80" customFormat="1" x14ac:dyDescent="0.2">
      <c r="E1512" s="86"/>
      <c r="F1512" s="86"/>
    </row>
    <row r="1513" spans="5:6" s="80" customFormat="1" x14ac:dyDescent="0.2">
      <c r="E1513" s="86"/>
      <c r="F1513" s="86"/>
    </row>
    <row r="1514" spans="5:6" s="80" customFormat="1" x14ac:dyDescent="0.2">
      <c r="E1514" s="86"/>
      <c r="F1514" s="86"/>
    </row>
    <row r="1515" spans="5:6" s="80" customFormat="1" x14ac:dyDescent="0.2">
      <c r="E1515" s="86"/>
      <c r="F1515" s="86"/>
    </row>
    <row r="1516" spans="5:6" s="80" customFormat="1" x14ac:dyDescent="0.2">
      <c r="E1516" s="86"/>
      <c r="F1516" s="86"/>
    </row>
    <row r="1517" spans="5:6" s="80" customFormat="1" x14ac:dyDescent="0.2">
      <c r="E1517" s="86"/>
      <c r="F1517" s="86"/>
    </row>
    <row r="1518" spans="5:6" s="80" customFormat="1" x14ac:dyDescent="0.2">
      <c r="E1518" s="86"/>
      <c r="F1518" s="86"/>
    </row>
    <row r="1519" spans="5:6" s="80" customFormat="1" x14ac:dyDescent="0.2">
      <c r="E1519" s="86"/>
      <c r="F1519" s="86"/>
    </row>
    <row r="1520" spans="5:6" s="80" customFormat="1" x14ac:dyDescent="0.2">
      <c r="E1520" s="86"/>
      <c r="F1520" s="86"/>
    </row>
    <row r="1521" spans="5:6" s="80" customFormat="1" x14ac:dyDescent="0.2">
      <c r="E1521" s="86"/>
      <c r="F1521" s="86"/>
    </row>
    <row r="1522" spans="5:6" s="80" customFormat="1" x14ac:dyDescent="0.2">
      <c r="E1522" s="86"/>
      <c r="F1522" s="86"/>
    </row>
    <row r="1523" spans="5:6" s="80" customFormat="1" x14ac:dyDescent="0.2">
      <c r="E1523" s="86"/>
      <c r="F1523" s="86"/>
    </row>
    <row r="1524" spans="5:6" s="80" customFormat="1" x14ac:dyDescent="0.2">
      <c r="E1524" s="86"/>
      <c r="F1524" s="86"/>
    </row>
    <row r="1525" spans="5:6" s="80" customFormat="1" x14ac:dyDescent="0.2">
      <c r="E1525" s="86"/>
      <c r="F1525" s="86"/>
    </row>
    <row r="1526" spans="5:6" s="80" customFormat="1" x14ac:dyDescent="0.2">
      <c r="E1526" s="86"/>
      <c r="F1526" s="86"/>
    </row>
    <row r="1527" spans="5:6" s="80" customFormat="1" x14ac:dyDescent="0.2">
      <c r="E1527" s="86"/>
      <c r="F1527" s="86"/>
    </row>
    <row r="1528" spans="5:6" s="80" customFormat="1" x14ac:dyDescent="0.2">
      <c r="E1528" s="86"/>
      <c r="F1528" s="86"/>
    </row>
    <row r="1529" spans="5:6" s="80" customFormat="1" x14ac:dyDescent="0.2">
      <c r="E1529" s="86"/>
      <c r="F1529" s="86"/>
    </row>
    <row r="1530" spans="5:6" s="80" customFormat="1" x14ac:dyDescent="0.2">
      <c r="E1530" s="86"/>
      <c r="F1530" s="86"/>
    </row>
    <row r="1531" spans="5:6" s="80" customFormat="1" x14ac:dyDescent="0.2">
      <c r="E1531" s="86"/>
      <c r="F1531" s="86"/>
    </row>
    <row r="1532" spans="5:6" s="80" customFormat="1" x14ac:dyDescent="0.2">
      <c r="E1532" s="86"/>
      <c r="F1532" s="86"/>
    </row>
    <row r="1533" spans="5:6" s="80" customFormat="1" x14ac:dyDescent="0.2">
      <c r="E1533" s="86"/>
      <c r="F1533" s="86"/>
    </row>
    <row r="1534" spans="5:6" s="80" customFormat="1" x14ac:dyDescent="0.2">
      <c r="E1534" s="86"/>
      <c r="F1534" s="86"/>
    </row>
    <row r="1535" spans="5:6" s="80" customFormat="1" x14ac:dyDescent="0.2">
      <c r="E1535" s="86"/>
      <c r="F1535" s="86"/>
    </row>
    <row r="1536" spans="5:6" s="80" customFormat="1" x14ac:dyDescent="0.2">
      <c r="E1536" s="86"/>
      <c r="F1536" s="86"/>
    </row>
    <row r="1537" spans="5:6" s="80" customFormat="1" x14ac:dyDescent="0.2">
      <c r="E1537" s="86"/>
      <c r="F1537" s="86"/>
    </row>
    <row r="1538" spans="5:6" s="80" customFormat="1" x14ac:dyDescent="0.2">
      <c r="E1538" s="86"/>
      <c r="F1538" s="86"/>
    </row>
    <row r="1539" spans="5:6" s="80" customFormat="1" x14ac:dyDescent="0.2">
      <c r="E1539" s="86"/>
      <c r="F1539" s="86"/>
    </row>
    <row r="1540" spans="5:6" s="80" customFormat="1" x14ac:dyDescent="0.2">
      <c r="E1540" s="86"/>
      <c r="F1540" s="86"/>
    </row>
    <row r="1541" spans="5:6" s="80" customFormat="1" x14ac:dyDescent="0.2">
      <c r="E1541" s="86"/>
      <c r="F1541" s="86"/>
    </row>
    <row r="1542" spans="5:6" s="80" customFormat="1" x14ac:dyDescent="0.2">
      <c r="E1542" s="86"/>
      <c r="F1542" s="86"/>
    </row>
    <row r="1543" spans="5:6" s="80" customFormat="1" x14ac:dyDescent="0.2">
      <c r="E1543" s="86"/>
      <c r="F1543" s="86"/>
    </row>
    <row r="1544" spans="5:6" s="80" customFormat="1" x14ac:dyDescent="0.2">
      <c r="E1544" s="86"/>
      <c r="F1544" s="86"/>
    </row>
    <row r="1545" spans="5:6" s="80" customFormat="1" x14ac:dyDescent="0.2">
      <c r="E1545" s="86"/>
      <c r="F1545" s="86"/>
    </row>
    <row r="1546" spans="5:6" s="80" customFormat="1" x14ac:dyDescent="0.2">
      <c r="E1546" s="86"/>
      <c r="F1546" s="86"/>
    </row>
    <row r="1547" spans="5:6" s="80" customFormat="1" x14ac:dyDescent="0.2">
      <c r="E1547" s="86"/>
      <c r="F1547" s="86"/>
    </row>
    <row r="1548" spans="5:6" s="80" customFormat="1" x14ac:dyDescent="0.2">
      <c r="E1548" s="86"/>
      <c r="F1548" s="86"/>
    </row>
    <row r="1549" spans="5:6" s="80" customFormat="1" x14ac:dyDescent="0.2">
      <c r="E1549" s="86"/>
      <c r="F1549" s="86"/>
    </row>
    <row r="1550" spans="5:6" s="80" customFormat="1" x14ac:dyDescent="0.2">
      <c r="E1550" s="86"/>
      <c r="F1550" s="86"/>
    </row>
    <row r="1551" spans="5:6" s="80" customFormat="1" x14ac:dyDescent="0.2">
      <c r="E1551" s="86"/>
      <c r="F1551" s="86"/>
    </row>
    <row r="1552" spans="5:6" s="80" customFormat="1" x14ac:dyDescent="0.2">
      <c r="E1552" s="86"/>
      <c r="F1552" s="86"/>
    </row>
    <row r="1553" spans="5:6" s="80" customFormat="1" x14ac:dyDescent="0.2">
      <c r="E1553" s="86"/>
      <c r="F1553" s="86"/>
    </row>
    <row r="1554" spans="5:6" s="80" customFormat="1" x14ac:dyDescent="0.2">
      <c r="E1554" s="86"/>
      <c r="F1554" s="86"/>
    </row>
    <row r="1555" spans="5:6" s="80" customFormat="1" x14ac:dyDescent="0.2">
      <c r="E1555" s="86"/>
      <c r="F1555" s="86"/>
    </row>
    <row r="1556" spans="5:6" s="80" customFormat="1" x14ac:dyDescent="0.2">
      <c r="E1556" s="86"/>
      <c r="F1556" s="86"/>
    </row>
    <row r="1557" spans="5:6" s="80" customFormat="1" x14ac:dyDescent="0.2">
      <c r="E1557" s="86"/>
      <c r="F1557" s="86"/>
    </row>
    <row r="1558" spans="5:6" s="80" customFormat="1" x14ac:dyDescent="0.2">
      <c r="E1558" s="86"/>
      <c r="F1558" s="86"/>
    </row>
    <row r="1559" spans="5:6" s="80" customFormat="1" x14ac:dyDescent="0.2">
      <c r="E1559" s="86"/>
      <c r="F1559" s="86"/>
    </row>
    <row r="1560" spans="5:6" s="80" customFormat="1" x14ac:dyDescent="0.2">
      <c r="E1560" s="86"/>
      <c r="F1560" s="86"/>
    </row>
    <row r="1561" spans="5:6" s="80" customFormat="1" x14ac:dyDescent="0.2">
      <c r="E1561" s="86"/>
      <c r="F1561" s="86"/>
    </row>
    <row r="1562" spans="5:6" s="80" customFormat="1" x14ac:dyDescent="0.2">
      <c r="E1562" s="86"/>
      <c r="F1562" s="86"/>
    </row>
    <row r="1563" spans="5:6" s="80" customFormat="1" x14ac:dyDescent="0.2">
      <c r="E1563" s="86"/>
      <c r="F1563" s="86"/>
    </row>
    <row r="1564" spans="5:6" s="80" customFormat="1" x14ac:dyDescent="0.2">
      <c r="E1564" s="86"/>
      <c r="F1564" s="86"/>
    </row>
    <row r="1565" spans="5:6" s="80" customFormat="1" x14ac:dyDescent="0.2">
      <c r="E1565" s="86"/>
      <c r="F1565" s="86"/>
    </row>
    <row r="1566" spans="5:6" s="80" customFormat="1" x14ac:dyDescent="0.2">
      <c r="E1566" s="86"/>
      <c r="F1566" s="86"/>
    </row>
    <row r="1567" spans="5:6" s="80" customFormat="1" x14ac:dyDescent="0.2">
      <c r="E1567" s="86"/>
      <c r="F1567" s="86"/>
    </row>
    <row r="1568" spans="5:6" s="80" customFormat="1" x14ac:dyDescent="0.2">
      <c r="E1568" s="86"/>
      <c r="F1568" s="86"/>
    </row>
    <row r="1569" spans="5:6" s="80" customFormat="1" x14ac:dyDescent="0.2">
      <c r="E1569" s="86"/>
      <c r="F1569" s="86"/>
    </row>
    <row r="1570" spans="5:6" s="80" customFormat="1" x14ac:dyDescent="0.2">
      <c r="E1570" s="86"/>
      <c r="F1570" s="86"/>
    </row>
    <row r="1571" spans="5:6" s="80" customFormat="1" x14ac:dyDescent="0.2">
      <c r="E1571" s="86"/>
      <c r="F1571" s="86"/>
    </row>
    <row r="1572" spans="5:6" s="80" customFormat="1" x14ac:dyDescent="0.2">
      <c r="E1572" s="86"/>
      <c r="F1572" s="86"/>
    </row>
    <row r="1573" spans="5:6" s="80" customFormat="1" x14ac:dyDescent="0.2">
      <c r="E1573" s="86"/>
      <c r="F1573" s="86"/>
    </row>
    <row r="1574" spans="5:6" s="80" customFormat="1" x14ac:dyDescent="0.2">
      <c r="E1574" s="86"/>
      <c r="F1574" s="86"/>
    </row>
    <row r="1575" spans="5:6" s="80" customFormat="1" x14ac:dyDescent="0.2">
      <c r="E1575" s="86"/>
      <c r="F1575" s="86"/>
    </row>
    <row r="1576" spans="5:6" s="80" customFormat="1" x14ac:dyDescent="0.2">
      <c r="E1576" s="86"/>
      <c r="F1576" s="86"/>
    </row>
    <row r="1577" spans="5:6" s="80" customFormat="1" x14ac:dyDescent="0.2">
      <c r="E1577" s="86"/>
      <c r="F1577" s="86"/>
    </row>
    <row r="1578" spans="5:6" s="80" customFormat="1" x14ac:dyDescent="0.2">
      <c r="E1578" s="86"/>
      <c r="F1578" s="86"/>
    </row>
    <row r="1579" spans="5:6" s="80" customFormat="1" x14ac:dyDescent="0.2">
      <c r="E1579" s="86"/>
      <c r="F1579" s="86"/>
    </row>
    <row r="1580" spans="5:6" s="80" customFormat="1" x14ac:dyDescent="0.2">
      <c r="E1580" s="86"/>
      <c r="F1580" s="86"/>
    </row>
    <row r="1581" spans="5:6" s="80" customFormat="1" x14ac:dyDescent="0.2">
      <c r="E1581" s="86"/>
      <c r="F1581" s="86"/>
    </row>
    <row r="1582" spans="5:6" s="80" customFormat="1" x14ac:dyDescent="0.2">
      <c r="E1582" s="86"/>
      <c r="F1582" s="86"/>
    </row>
    <row r="1583" spans="5:6" s="80" customFormat="1" x14ac:dyDescent="0.2">
      <c r="E1583" s="86"/>
      <c r="F1583" s="86"/>
    </row>
    <row r="1584" spans="5:6" s="80" customFormat="1" x14ac:dyDescent="0.2">
      <c r="E1584" s="86"/>
      <c r="F1584" s="86"/>
    </row>
    <row r="1585" spans="5:6" s="80" customFormat="1" x14ac:dyDescent="0.2">
      <c r="E1585" s="86"/>
      <c r="F1585" s="86"/>
    </row>
    <row r="1586" spans="5:6" s="80" customFormat="1" x14ac:dyDescent="0.2">
      <c r="E1586" s="86"/>
      <c r="F1586" s="86"/>
    </row>
    <row r="1587" spans="5:6" s="80" customFormat="1" x14ac:dyDescent="0.2">
      <c r="E1587" s="86"/>
      <c r="F1587" s="86"/>
    </row>
    <row r="1588" spans="5:6" s="80" customFormat="1" x14ac:dyDescent="0.2">
      <c r="E1588" s="86"/>
      <c r="F1588" s="86"/>
    </row>
    <row r="1589" spans="5:6" s="80" customFormat="1" x14ac:dyDescent="0.2">
      <c r="E1589" s="86"/>
      <c r="F1589" s="86"/>
    </row>
    <row r="1590" spans="5:6" s="80" customFormat="1" x14ac:dyDescent="0.2">
      <c r="E1590" s="86"/>
      <c r="F1590" s="86"/>
    </row>
    <row r="1591" spans="5:6" s="80" customFormat="1" x14ac:dyDescent="0.2">
      <c r="E1591" s="86"/>
      <c r="F1591" s="86"/>
    </row>
    <row r="1592" spans="5:6" s="80" customFormat="1" x14ac:dyDescent="0.2">
      <c r="E1592" s="86"/>
      <c r="F1592" s="86"/>
    </row>
    <row r="1593" spans="5:6" s="80" customFormat="1" x14ac:dyDescent="0.2">
      <c r="E1593" s="86"/>
      <c r="F1593" s="86"/>
    </row>
    <row r="1594" spans="5:6" s="80" customFormat="1" x14ac:dyDescent="0.2">
      <c r="E1594" s="86"/>
      <c r="F1594" s="86"/>
    </row>
    <row r="1595" spans="5:6" s="80" customFormat="1" x14ac:dyDescent="0.2">
      <c r="E1595" s="86"/>
      <c r="F1595" s="86"/>
    </row>
    <row r="1596" spans="5:6" s="80" customFormat="1" x14ac:dyDescent="0.2">
      <c r="E1596" s="86"/>
      <c r="F1596" s="86"/>
    </row>
    <row r="1597" spans="5:6" s="80" customFormat="1" x14ac:dyDescent="0.2">
      <c r="E1597" s="86"/>
      <c r="F1597" s="86"/>
    </row>
    <row r="1598" spans="5:6" s="80" customFormat="1" x14ac:dyDescent="0.2">
      <c r="E1598" s="86"/>
      <c r="F1598" s="86"/>
    </row>
    <row r="1599" spans="5:6" s="80" customFormat="1" x14ac:dyDescent="0.2">
      <c r="E1599" s="86"/>
      <c r="F1599" s="86"/>
    </row>
    <row r="1600" spans="5:6" s="80" customFormat="1" x14ac:dyDescent="0.2">
      <c r="E1600" s="86"/>
      <c r="F1600" s="86"/>
    </row>
    <row r="1601" spans="5:6" s="80" customFormat="1" x14ac:dyDescent="0.2">
      <c r="E1601" s="86"/>
      <c r="F1601" s="86"/>
    </row>
    <row r="1602" spans="5:6" s="80" customFormat="1" x14ac:dyDescent="0.2">
      <c r="E1602" s="86"/>
      <c r="F1602" s="86"/>
    </row>
    <row r="1603" spans="5:6" s="80" customFormat="1" x14ac:dyDescent="0.2">
      <c r="E1603" s="86"/>
      <c r="F1603" s="86"/>
    </row>
    <row r="1604" spans="5:6" s="80" customFormat="1" x14ac:dyDescent="0.2">
      <c r="E1604" s="86"/>
      <c r="F1604" s="86"/>
    </row>
    <row r="1605" spans="5:6" s="80" customFormat="1" x14ac:dyDescent="0.2">
      <c r="E1605" s="86"/>
      <c r="F1605" s="86"/>
    </row>
    <row r="1606" spans="5:6" s="80" customFormat="1" x14ac:dyDescent="0.2">
      <c r="E1606" s="86"/>
      <c r="F1606" s="86"/>
    </row>
    <row r="1607" spans="5:6" s="80" customFormat="1" x14ac:dyDescent="0.2">
      <c r="E1607" s="86"/>
      <c r="F1607" s="86"/>
    </row>
    <row r="1608" spans="5:6" s="80" customFormat="1" x14ac:dyDescent="0.2">
      <c r="E1608" s="86"/>
      <c r="F1608" s="86"/>
    </row>
    <row r="1609" spans="5:6" s="80" customFormat="1" x14ac:dyDescent="0.2">
      <c r="E1609" s="86"/>
      <c r="F1609" s="86"/>
    </row>
    <row r="1610" spans="5:6" s="80" customFormat="1" x14ac:dyDescent="0.2">
      <c r="E1610" s="86"/>
      <c r="F1610" s="86"/>
    </row>
    <row r="1611" spans="5:6" s="80" customFormat="1" x14ac:dyDescent="0.2">
      <c r="E1611" s="86"/>
      <c r="F1611" s="86"/>
    </row>
    <row r="1612" spans="5:6" s="80" customFormat="1" x14ac:dyDescent="0.2">
      <c r="E1612" s="86"/>
      <c r="F1612" s="86"/>
    </row>
    <row r="1613" spans="5:6" s="80" customFormat="1" x14ac:dyDescent="0.2">
      <c r="E1613" s="86"/>
      <c r="F1613" s="86"/>
    </row>
    <row r="1614" spans="5:6" s="80" customFormat="1" x14ac:dyDescent="0.2">
      <c r="E1614" s="86"/>
      <c r="F1614" s="86"/>
    </row>
    <row r="1615" spans="5:6" s="80" customFormat="1" x14ac:dyDescent="0.2">
      <c r="E1615" s="86"/>
      <c r="F1615" s="86"/>
    </row>
    <row r="1616" spans="5:6" s="80" customFormat="1" x14ac:dyDescent="0.2">
      <c r="E1616" s="86"/>
      <c r="F1616" s="86"/>
    </row>
    <row r="1617" spans="5:6" s="80" customFormat="1" x14ac:dyDescent="0.2">
      <c r="E1617" s="86"/>
      <c r="F1617" s="86"/>
    </row>
    <row r="1618" spans="5:6" s="80" customFormat="1" x14ac:dyDescent="0.2">
      <c r="E1618" s="86"/>
      <c r="F1618" s="86"/>
    </row>
    <row r="1619" spans="5:6" s="80" customFormat="1" x14ac:dyDescent="0.2">
      <c r="E1619" s="86"/>
      <c r="F1619" s="86"/>
    </row>
    <row r="1620" spans="5:6" s="80" customFormat="1" x14ac:dyDescent="0.2">
      <c r="E1620" s="86"/>
      <c r="F1620" s="86"/>
    </row>
    <row r="1621" spans="5:6" s="80" customFormat="1" x14ac:dyDescent="0.2">
      <c r="E1621" s="86"/>
      <c r="F1621" s="86"/>
    </row>
    <row r="1622" spans="5:6" s="80" customFormat="1" x14ac:dyDescent="0.2">
      <c r="E1622" s="86"/>
      <c r="F1622" s="86"/>
    </row>
    <row r="1623" spans="5:6" s="80" customFormat="1" x14ac:dyDescent="0.2">
      <c r="E1623" s="86"/>
      <c r="F1623" s="86"/>
    </row>
    <row r="1624" spans="5:6" s="80" customFormat="1" x14ac:dyDescent="0.2">
      <c r="E1624" s="86"/>
      <c r="F1624" s="86"/>
    </row>
    <row r="1625" spans="5:6" s="80" customFormat="1" x14ac:dyDescent="0.2">
      <c r="E1625" s="86"/>
      <c r="F1625" s="86"/>
    </row>
    <row r="1626" spans="5:6" s="80" customFormat="1" x14ac:dyDescent="0.2">
      <c r="E1626" s="86"/>
      <c r="F1626" s="86"/>
    </row>
    <row r="1627" spans="5:6" s="80" customFormat="1" x14ac:dyDescent="0.2">
      <c r="E1627" s="86"/>
      <c r="F1627" s="86"/>
    </row>
    <row r="1628" spans="5:6" s="80" customFormat="1" x14ac:dyDescent="0.2">
      <c r="E1628" s="86"/>
      <c r="F1628" s="86"/>
    </row>
    <row r="1629" spans="5:6" s="80" customFormat="1" x14ac:dyDescent="0.2">
      <c r="E1629" s="86"/>
      <c r="F1629" s="86"/>
    </row>
    <row r="1630" spans="5:6" s="80" customFormat="1" x14ac:dyDescent="0.2">
      <c r="E1630" s="86"/>
      <c r="F1630" s="86"/>
    </row>
    <row r="1631" spans="5:6" s="80" customFormat="1" x14ac:dyDescent="0.2">
      <c r="E1631" s="86"/>
      <c r="F1631" s="86"/>
    </row>
    <row r="1632" spans="5:6" s="80" customFormat="1" x14ac:dyDescent="0.2">
      <c r="E1632" s="86"/>
      <c r="F1632" s="86"/>
    </row>
    <row r="1633" spans="5:6" s="80" customFormat="1" x14ac:dyDescent="0.2">
      <c r="E1633" s="86"/>
      <c r="F1633" s="86"/>
    </row>
    <row r="1634" spans="5:6" s="80" customFormat="1" x14ac:dyDescent="0.2">
      <c r="E1634" s="86"/>
      <c r="F1634" s="86"/>
    </row>
    <row r="1635" spans="5:6" s="80" customFormat="1" x14ac:dyDescent="0.2">
      <c r="E1635" s="86"/>
      <c r="F1635" s="86"/>
    </row>
    <row r="1636" spans="5:6" s="80" customFormat="1" x14ac:dyDescent="0.2">
      <c r="E1636" s="86"/>
      <c r="F1636" s="86"/>
    </row>
    <row r="1637" spans="5:6" s="80" customFormat="1" x14ac:dyDescent="0.2">
      <c r="E1637" s="86"/>
      <c r="F1637" s="86"/>
    </row>
    <row r="1638" spans="5:6" s="80" customFormat="1" x14ac:dyDescent="0.2">
      <c r="E1638" s="86"/>
      <c r="F1638" s="86"/>
    </row>
    <row r="1639" spans="5:6" s="80" customFormat="1" x14ac:dyDescent="0.2">
      <c r="E1639" s="86"/>
      <c r="F1639" s="86"/>
    </row>
    <row r="1640" spans="5:6" s="80" customFormat="1" x14ac:dyDescent="0.2">
      <c r="E1640" s="86"/>
      <c r="F1640" s="86"/>
    </row>
    <row r="1641" spans="5:6" s="80" customFormat="1" x14ac:dyDescent="0.2">
      <c r="E1641" s="86"/>
      <c r="F1641" s="86"/>
    </row>
    <row r="1642" spans="5:6" s="80" customFormat="1" x14ac:dyDescent="0.2">
      <c r="E1642" s="86"/>
      <c r="F1642" s="86"/>
    </row>
    <row r="1643" spans="5:6" s="80" customFormat="1" x14ac:dyDescent="0.2">
      <c r="E1643" s="86"/>
      <c r="F1643" s="86"/>
    </row>
    <row r="1644" spans="5:6" s="80" customFormat="1" x14ac:dyDescent="0.2">
      <c r="E1644" s="86"/>
      <c r="F1644" s="86"/>
    </row>
    <row r="1645" spans="5:6" s="80" customFormat="1" x14ac:dyDescent="0.2">
      <c r="E1645" s="86"/>
      <c r="F1645" s="86"/>
    </row>
    <row r="1646" spans="5:6" s="80" customFormat="1" x14ac:dyDescent="0.2">
      <c r="E1646" s="86"/>
      <c r="F1646" s="86"/>
    </row>
    <row r="1647" spans="5:6" s="80" customFormat="1" x14ac:dyDescent="0.2">
      <c r="E1647" s="86"/>
      <c r="F1647" s="86"/>
    </row>
    <row r="1648" spans="5:6" s="80" customFormat="1" x14ac:dyDescent="0.2">
      <c r="E1648" s="86"/>
      <c r="F1648" s="86"/>
    </row>
    <row r="1649" spans="5:6" s="80" customFormat="1" x14ac:dyDescent="0.2">
      <c r="E1649" s="86"/>
      <c r="F1649" s="86"/>
    </row>
    <row r="1650" spans="5:6" s="80" customFormat="1" x14ac:dyDescent="0.2">
      <c r="E1650" s="86"/>
      <c r="F1650" s="86"/>
    </row>
    <row r="1651" spans="5:6" s="80" customFormat="1" x14ac:dyDescent="0.2">
      <c r="E1651" s="86"/>
      <c r="F1651" s="86"/>
    </row>
    <row r="1652" spans="5:6" s="80" customFormat="1" x14ac:dyDescent="0.2">
      <c r="E1652" s="86"/>
      <c r="F1652" s="86"/>
    </row>
    <row r="1653" spans="5:6" s="80" customFormat="1" x14ac:dyDescent="0.2">
      <c r="E1653" s="86"/>
      <c r="F1653" s="86"/>
    </row>
    <row r="1654" spans="5:6" s="80" customFormat="1" x14ac:dyDescent="0.2">
      <c r="E1654" s="86"/>
      <c r="F1654" s="86"/>
    </row>
    <row r="1655" spans="5:6" s="80" customFormat="1" x14ac:dyDescent="0.2">
      <c r="E1655" s="86"/>
      <c r="F1655" s="86"/>
    </row>
    <row r="1656" spans="5:6" s="80" customFormat="1" x14ac:dyDescent="0.2">
      <c r="E1656" s="86"/>
      <c r="F1656" s="86"/>
    </row>
    <row r="1657" spans="5:6" s="80" customFormat="1" x14ac:dyDescent="0.2">
      <c r="E1657" s="86"/>
      <c r="F1657" s="86"/>
    </row>
    <row r="1658" spans="5:6" s="80" customFormat="1" x14ac:dyDescent="0.2">
      <c r="E1658" s="86"/>
      <c r="F1658" s="86"/>
    </row>
    <row r="1659" spans="5:6" s="80" customFormat="1" x14ac:dyDescent="0.2">
      <c r="E1659" s="86"/>
      <c r="F1659" s="86"/>
    </row>
    <row r="1660" spans="5:6" s="80" customFormat="1" x14ac:dyDescent="0.2">
      <c r="E1660" s="86"/>
      <c r="F1660" s="86"/>
    </row>
    <row r="1661" spans="5:6" s="80" customFormat="1" x14ac:dyDescent="0.2">
      <c r="E1661" s="86"/>
      <c r="F1661" s="86"/>
    </row>
    <row r="1662" spans="5:6" s="80" customFormat="1" x14ac:dyDescent="0.2">
      <c r="E1662" s="86"/>
      <c r="F1662" s="86"/>
    </row>
    <row r="1663" spans="5:6" s="80" customFormat="1" x14ac:dyDescent="0.2">
      <c r="E1663" s="86"/>
      <c r="F1663" s="86"/>
    </row>
    <row r="1664" spans="5:6" s="80" customFormat="1" x14ac:dyDescent="0.2">
      <c r="E1664" s="86"/>
      <c r="F1664" s="86"/>
    </row>
    <row r="1665" spans="5:6" s="80" customFormat="1" x14ac:dyDescent="0.2">
      <c r="E1665" s="86"/>
      <c r="F1665" s="86"/>
    </row>
    <row r="1666" spans="5:6" s="80" customFormat="1" x14ac:dyDescent="0.2">
      <c r="E1666" s="86"/>
      <c r="F1666" s="86"/>
    </row>
    <row r="1667" spans="5:6" s="80" customFormat="1" x14ac:dyDescent="0.2">
      <c r="E1667" s="86"/>
      <c r="F1667" s="86"/>
    </row>
    <row r="1668" spans="5:6" s="80" customFormat="1" x14ac:dyDescent="0.2">
      <c r="E1668" s="86"/>
      <c r="F1668" s="86"/>
    </row>
    <row r="1669" spans="5:6" s="80" customFormat="1" x14ac:dyDescent="0.2">
      <c r="E1669" s="86"/>
      <c r="F1669" s="86"/>
    </row>
    <row r="1670" spans="5:6" s="80" customFormat="1" x14ac:dyDescent="0.2">
      <c r="E1670" s="86"/>
      <c r="F1670" s="86"/>
    </row>
    <row r="1671" spans="5:6" s="80" customFormat="1" x14ac:dyDescent="0.2">
      <c r="E1671" s="86"/>
      <c r="F1671" s="86"/>
    </row>
    <row r="1672" spans="5:6" s="80" customFormat="1" x14ac:dyDescent="0.2">
      <c r="E1672" s="86"/>
      <c r="F1672" s="86"/>
    </row>
    <row r="1673" spans="5:6" s="80" customFormat="1" x14ac:dyDescent="0.2">
      <c r="E1673" s="86"/>
      <c r="F1673" s="86"/>
    </row>
    <row r="1674" spans="5:6" s="80" customFormat="1" x14ac:dyDescent="0.2">
      <c r="E1674" s="86"/>
      <c r="F1674" s="86"/>
    </row>
    <row r="1675" spans="5:6" s="80" customFormat="1" x14ac:dyDescent="0.2">
      <c r="E1675" s="86"/>
      <c r="F1675" s="86"/>
    </row>
    <row r="1676" spans="5:6" s="80" customFormat="1" x14ac:dyDescent="0.2">
      <c r="E1676" s="86"/>
      <c r="F1676" s="86"/>
    </row>
    <row r="1677" spans="5:6" s="80" customFormat="1" x14ac:dyDescent="0.2">
      <c r="E1677" s="86"/>
      <c r="F1677" s="86"/>
    </row>
    <row r="1678" spans="5:6" s="80" customFormat="1" x14ac:dyDescent="0.2">
      <c r="E1678" s="86"/>
      <c r="F1678" s="86"/>
    </row>
    <row r="1679" spans="5:6" s="80" customFormat="1" x14ac:dyDescent="0.2">
      <c r="E1679" s="86"/>
      <c r="F1679" s="86"/>
    </row>
    <row r="1680" spans="5:6" s="80" customFormat="1" x14ac:dyDescent="0.2">
      <c r="E1680" s="86"/>
      <c r="F1680" s="86"/>
    </row>
    <row r="1681" spans="5:6" s="80" customFormat="1" x14ac:dyDescent="0.2">
      <c r="E1681" s="86"/>
      <c r="F1681" s="86"/>
    </row>
    <row r="1682" spans="5:6" s="80" customFormat="1" x14ac:dyDescent="0.2">
      <c r="E1682" s="86"/>
      <c r="F1682" s="86"/>
    </row>
    <row r="1683" spans="5:6" s="80" customFormat="1" x14ac:dyDescent="0.2">
      <c r="E1683" s="86"/>
      <c r="F1683" s="86"/>
    </row>
    <row r="1684" spans="5:6" s="80" customFormat="1" x14ac:dyDescent="0.2">
      <c r="E1684" s="86"/>
      <c r="F1684" s="86"/>
    </row>
    <row r="1685" spans="5:6" s="80" customFormat="1" x14ac:dyDescent="0.2">
      <c r="E1685" s="86"/>
      <c r="F1685" s="86"/>
    </row>
    <row r="1686" spans="5:6" s="80" customFormat="1" x14ac:dyDescent="0.2">
      <c r="E1686" s="86"/>
      <c r="F1686" s="86"/>
    </row>
    <row r="1687" spans="5:6" s="80" customFormat="1" x14ac:dyDescent="0.2">
      <c r="E1687" s="86"/>
      <c r="F1687" s="86"/>
    </row>
    <row r="1688" spans="5:6" s="80" customFormat="1" x14ac:dyDescent="0.2">
      <c r="E1688" s="86"/>
      <c r="F1688" s="86"/>
    </row>
    <row r="1689" spans="5:6" s="80" customFormat="1" x14ac:dyDescent="0.2">
      <c r="E1689" s="86"/>
      <c r="F1689" s="86"/>
    </row>
    <row r="1690" spans="5:6" s="80" customFormat="1" x14ac:dyDescent="0.2">
      <c r="E1690" s="86"/>
      <c r="F1690" s="86"/>
    </row>
    <row r="1691" spans="5:6" s="80" customFormat="1" x14ac:dyDescent="0.2">
      <c r="E1691" s="86"/>
      <c r="F1691" s="86"/>
    </row>
    <row r="1692" spans="5:6" s="80" customFormat="1" x14ac:dyDescent="0.2">
      <c r="E1692" s="86"/>
      <c r="F1692" s="86"/>
    </row>
    <row r="1693" spans="5:6" s="80" customFormat="1" x14ac:dyDescent="0.2">
      <c r="E1693" s="86"/>
      <c r="F1693" s="86"/>
    </row>
    <row r="1694" spans="5:6" s="80" customFormat="1" x14ac:dyDescent="0.2">
      <c r="E1694" s="86"/>
      <c r="F1694" s="86"/>
    </row>
    <row r="1695" spans="5:6" s="80" customFormat="1" x14ac:dyDescent="0.2">
      <c r="E1695" s="86"/>
      <c r="F1695" s="86"/>
    </row>
    <row r="1696" spans="5:6" s="80" customFormat="1" x14ac:dyDescent="0.2">
      <c r="E1696" s="86"/>
      <c r="F1696" s="86"/>
    </row>
    <row r="1697" spans="5:6" s="80" customFormat="1" x14ac:dyDescent="0.2">
      <c r="E1697" s="86"/>
      <c r="F1697" s="86"/>
    </row>
    <row r="1698" spans="5:6" s="80" customFormat="1" x14ac:dyDescent="0.2">
      <c r="E1698" s="86"/>
      <c r="F1698" s="86"/>
    </row>
    <row r="1699" spans="5:6" s="80" customFormat="1" x14ac:dyDescent="0.2">
      <c r="E1699" s="86"/>
      <c r="F1699" s="86"/>
    </row>
    <row r="1700" spans="5:6" s="80" customFormat="1" x14ac:dyDescent="0.2">
      <c r="E1700" s="86"/>
      <c r="F1700" s="86"/>
    </row>
    <row r="1701" spans="5:6" s="80" customFormat="1" x14ac:dyDescent="0.2">
      <c r="E1701" s="86"/>
      <c r="F1701" s="86"/>
    </row>
    <row r="1702" spans="5:6" s="80" customFormat="1" x14ac:dyDescent="0.2">
      <c r="E1702" s="86"/>
      <c r="F1702" s="86"/>
    </row>
    <row r="1703" spans="5:6" s="80" customFormat="1" x14ac:dyDescent="0.2">
      <c r="E1703" s="86"/>
      <c r="F1703" s="86"/>
    </row>
    <row r="1704" spans="5:6" s="80" customFormat="1" x14ac:dyDescent="0.2">
      <c r="E1704" s="86"/>
      <c r="F1704" s="86"/>
    </row>
    <row r="1705" spans="5:6" s="80" customFormat="1" x14ac:dyDescent="0.2">
      <c r="E1705" s="86"/>
      <c r="F1705" s="86"/>
    </row>
    <row r="1706" spans="5:6" s="80" customFormat="1" x14ac:dyDescent="0.2">
      <c r="E1706" s="86"/>
      <c r="F1706" s="86"/>
    </row>
    <row r="1707" spans="5:6" s="80" customFormat="1" x14ac:dyDescent="0.2">
      <c r="E1707" s="86"/>
      <c r="F1707" s="86"/>
    </row>
    <row r="1708" spans="5:6" s="80" customFormat="1" x14ac:dyDescent="0.2">
      <c r="E1708" s="86"/>
      <c r="F1708" s="86"/>
    </row>
    <row r="1709" spans="5:6" s="80" customFormat="1" x14ac:dyDescent="0.2">
      <c r="E1709" s="86"/>
      <c r="F1709" s="86"/>
    </row>
    <row r="1710" spans="5:6" s="80" customFormat="1" x14ac:dyDescent="0.2">
      <c r="E1710" s="86"/>
      <c r="F1710" s="86"/>
    </row>
    <row r="1711" spans="5:6" s="80" customFormat="1" x14ac:dyDescent="0.2">
      <c r="E1711" s="86"/>
      <c r="F1711" s="86"/>
    </row>
    <row r="1712" spans="5:6" s="80" customFormat="1" x14ac:dyDescent="0.2">
      <c r="E1712" s="86"/>
      <c r="F1712" s="86"/>
    </row>
    <row r="1713" spans="5:6" s="80" customFormat="1" x14ac:dyDescent="0.2">
      <c r="E1713" s="86"/>
      <c r="F1713" s="86"/>
    </row>
    <row r="1714" spans="5:6" s="80" customFormat="1" x14ac:dyDescent="0.2">
      <c r="E1714" s="86"/>
      <c r="F1714" s="86"/>
    </row>
    <row r="1715" spans="5:6" s="80" customFormat="1" x14ac:dyDescent="0.2">
      <c r="E1715" s="86"/>
      <c r="F1715" s="86"/>
    </row>
    <row r="1716" spans="5:6" s="80" customFormat="1" x14ac:dyDescent="0.2">
      <c r="E1716" s="86"/>
      <c r="F1716" s="86"/>
    </row>
    <row r="1717" spans="5:6" s="80" customFormat="1" x14ac:dyDescent="0.2">
      <c r="E1717" s="86"/>
      <c r="F1717" s="86"/>
    </row>
    <row r="1718" spans="5:6" s="80" customFormat="1" x14ac:dyDescent="0.2">
      <c r="E1718" s="86"/>
      <c r="F1718" s="86"/>
    </row>
    <row r="1719" spans="5:6" s="80" customFormat="1" x14ac:dyDescent="0.2">
      <c r="E1719" s="86"/>
      <c r="F1719" s="86"/>
    </row>
    <row r="1720" spans="5:6" s="80" customFormat="1" x14ac:dyDescent="0.2">
      <c r="E1720" s="86"/>
      <c r="F1720" s="86"/>
    </row>
    <row r="1721" spans="5:6" s="80" customFormat="1" x14ac:dyDescent="0.2">
      <c r="E1721" s="86"/>
      <c r="F1721" s="86"/>
    </row>
    <row r="1722" spans="5:6" s="80" customFormat="1" x14ac:dyDescent="0.2">
      <c r="E1722" s="86"/>
      <c r="F1722" s="86"/>
    </row>
    <row r="1723" spans="5:6" s="80" customFormat="1" x14ac:dyDescent="0.2">
      <c r="E1723" s="86"/>
      <c r="F1723" s="86"/>
    </row>
    <row r="1724" spans="5:6" s="80" customFormat="1" x14ac:dyDescent="0.2">
      <c r="E1724" s="86"/>
      <c r="F1724" s="86"/>
    </row>
    <row r="1725" spans="5:6" s="80" customFormat="1" x14ac:dyDescent="0.2">
      <c r="E1725" s="86"/>
      <c r="F1725" s="86"/>
    </row>
    <row r="1726" spans="5:6" s="80" customFormat="1" x14ac:dyDescent="0.2">
      <c r="E1726" s="86"/>
      <c r="F1726" s="86"/>
    </row>
    <row r="1727" spans="5:6" s="80" customFormat="1" x14ac:dyDescent="0.2">
      <c r="E1727" s="86"/>
      <c r="F1727" s="86"/>
    </row>
    <row r="1728" spans="5:6" s="80" customFormat="1" x14ac:dyDescent="0.2">
      <c r="E1728" s="86"/>
      <c r="F1728" s="86"/>
    </row>
    <row r="1729" spans="5:6" s="80" customFormat="1" x14ac:dyDescent="0.2">
      <c r="E1729" s="86"/>
      <c r="F1729" s="86"/>
    </row>
    <row r="1730" spans="5:6" s="80" customFormat="1" x14ac:dyDescent="0.2">
      <c r="E1730" s="86"/>
      <c r="F1730" s="86"/>
    </row>
    <row r="1731" spans="5:6" s="80" customFormat="1" x14ac:dyDescent="0.2">
      <c r="E1731" s="86"/>
      <c r="F1731" s="86"/>
    </row>
    <row r="1732" spans="5:6" s="80" customFormat="1" x14ac:dyDescent="0.2">
      <c r="E1732" s="86"/>
      <c r="F1732" s="86"/>
    </row>
    <row r="1733" spans="5:6" s="80" customFormat="1" x14ac:dyDescent="0.2">
      <c r="E1733" s="86"/>
      <c r="F1733" s="86"/>
    </row>
    <row r="1734" spans="5:6" s="80" customFormat="1" x14ac:dyDescent="0.2">
      <c r="E1734" s="86"/>
      <c r="F1734" s="86"/>
    </row>
    <row r="1735" spans="5:6" s="80" customFormat="1" x14ac:dyDescent="0.2">
      <c r="E1735" s="86"/>
      <c r="F1735" s="86"/>
    </row>
    <row r="1736" spans="5:6" s="80" customFormat="1" x14ac:dyDescent="0.2">
      <c r="E1736" s="86"/>
      <c r="F1736" s="86"/>
    </row>
    <row r="1737" spans="5:6" s="80" customFormat="1" x14ac:dyDescent="0.2">
      <c r="E1737" s="86"/>
      <c r="F1737" s="86"/>
    </row>
    <row r="1738" spans="5:6" s="80" customFormat="1" x14ac:dyDescent="0.2">
      <c r="E1738" s="86"/>
      <c r="F1738" s="86"/>
    </row>
    <row r="1739" spans="5:6" s="80" customFormat="1" x14ac:dyDescent="0.2">
      <c r="E1739" s="86"/>
      <c r="F1739" s="86"/>
    </row>
    <row r="1740" spans="5:6" s="80" customFormat="1" x14ac:dyDescent="0.2">
      <c r="E1740" s="86"/>
      <c r="F1740" s="86"/>
    </row>
    <row r="1741" spans="5:6" s="80" customFormat="1" x14ac:dyDescent="0.2">
      <c r="E1741" s="86"/>
      <c r="F1741" s="86"/>
    </row>
    <row r="1742" spans="5:6" s="80" customFormat="1" x14ac:dyDescent="0.2">
      <c r="E1742" s="86"/>
      <c r="F1742" s="86"/>
    </row>
    <row r="1743" spans="5:6" s="80" customFormat="1" x14ac:dyDescent="0.2">
      <c r="E1743" s="86"/>
      <c r="F1743" s="86"/>
    </row>
    <row r="1744" spans="5:6" s="80" customFormat="1" x14ac:dyDescent="0.2">
      <c r="E1744" s="86"/>
      <c r="F1744" s="86"/>
    </row>
    <row r="1745" spans="5:6" s="80" customFormat="1" x14ac:dyDescent="0.2">
      <c r="E1745" s="86"/>
      <c r="F1745" s="86"/>
    </row>
    <row r="1746" spans="5:6" s="80" customFormat="1" x14ac:dyDescent="0.2">
      <c r="E1746" s="86"/>
      <c r="F1746" s="86"/>
    </row>
    <row r="1747" spans="5:6" s="80" customFormat="1" x14ac:dyDescent="0.2">
      <c r="E1747" s="86"/>
      <c r="F1747" s="86"/>
    </row>
    <row r="1748" spans="5:6" s="80" customFormat="1" x14ac:dyDescent="0.2">
      <c r="E1748" s="86"/>
      <c r="F1748" s="86"/>
    </row>
    <row r="1749" spans="5:6" s="80" customFormat="1" x14ac:dyDescent="0.2">
      <c r="E1749" s="86"/>
      <c r="F1749" s="86"/>
    </row>
    <row r="1750" spans="5:6" s="80" customFormat="1" x14ac:dyDescent="0.2">
      <c r="E1750" s="86"/>
      <c r="F1750" s="86"/>
    </row>
    <row r="1751" spans="5:6" s="80" customFormat="1" x14ac:dyDescent="0.2">
      <c r="E1751" s="86"/>
      <c r="F1751" s="86"/>
    </row>
    <row r="1752" spans="5:6" s="80" customFormat="1" x14ac:dyDescent="0.2">
      <c r="E1752" s="86"/>
      <c r="F1752" s="86"/>
    </row>
    <row r="1753" spans="5:6" s="80" customFormat="1" x14ac:dyDescent="0.2">
      <c r="E1753" s="86"/>
      <c r="F1753" s="86"/>
    </row>
    <row r="1754" spans="5:6" s="80" customFormat="1" x14ac:dyDescent="0.2">
      <c r="E1754" s="86"/>
      <c r="F1754" s="86"/>
    </row>
    <row r="1755" spans="5:6" s="80" customFormat="1" x14ac:dyDescent="0.2">
      <c r="E1755" s="86"/>
      <c r="F1755" s="86"/>
    </row>
    <row r="1756" spans="5:6" s="80" customFormat="1" x14ac:dyDescent="0.2">
      <c r="E1756" s="86"/>
      <c r="F1756" s="86"/>
    </row>
    <row r="1757" spans="5:6" s="80" customFormat="1" x14ac:dyDescent="0.2">
      <c r="E1757" s="86"/>
      <c r="F1757" s="86"/>
    </row>
    <row r="1758" spans="5:6" s="80" customFormat="1" x14ac:dyDescent="0.2">
      <c r="E1758" s="86"/>
      <c r="F1758" s="86"/>
    </row>
    <row r="1759" spans="5:6" s="80" customFormat="1" x14ac:dyDescent="0.2">
      <c r="E1759" s="86"/>
      <c r="F1759" s="86"/>
    </row>
    <row r="1760" spans="5:6" s="80" customFormat="1" x14ac:dyDescent="0.2">
      <c r="E1760" s="86"/>
      <c r="F1760" s="86"/>
    </row>
    <row r="1761" spans="5:6" s="80" customFormat="1" x14ac:dyDescent="0.2">
      <c r="E1761" s="86"/>
      <c r="F1761" s="86"/>
    </row>
    <row r="1762" spans="5:6" s="80" customFormat="1" x14ac:dyDescent="0.2">
      <c r="E1762" s="86"/>
      <c r="F1762" s="86"/>
    </row>
    <row r="1763" spans="5:6" s="80" customFormat="1" x14ac:dyDescent="0.2">
      <c r="E1763" s="86"/>
      <c r="F1763" s="86"/>
    </row>
    <row r="1764" spans="5:6" s="80" customFormat="1" x14ac:dyDescent="0.2">
      <c r="E1764" s="86"/>
      <c r="F1764" s="86"/>
    </row>
    <row r="1765" spans="5:6" s="80" customFormat="1" x14ac:dyDescent="0.2">
      <c r="E1765" s="86"/>
      <c r="F1765" s="86"/>
    </row>
    <row r="1766" spans="5:6" s="80" customFormat="1" x14ac:dyDescent="0.2">
      <c r="E1766" s="86"/>
      <c r="F1766" s="86"/>
    </row>
    <row r="1767" spans="5:6" s="80" customFormat="1" x14ac:dyDescent="0.2">
      <c r="E1767" s="86"/>
      <c r="F1767" s="86"/>
    </row>
    <row r="1768" spans="5:6" s="80" customFormat="1" x14ac:dyDescent="0.2">
      <c r="E1768" s="86"/>
      <c r="F1768" s="86"/>
    </row>
    <row r="1769" spans="5:6" s="80" customFormat="1" x14ac:dyDescent="0.2">
      <c r="E1769" s="86"/>
      <c r="F1769" s="86"/>
    </row>
    <row r="1770" spans="5:6" s="80" customFormat="1" x14ac:dyDescent="0.2">
      <c r="E1770" s="86"/>
      <c r="F1770" s="86"/>
    </row>
    <row r="1771" spans="5:6" s="80" customFormat="1" x14ac:dyDescent="0.2">
      <c r="E1771" s="86"/>
      <c r="F1771" s="86"/>
    </row>
    <row r="1772" spans="5:6" s="80" customFormat="1" x14ac:dyDescent="0.2">
      <c r="E1772" s="86"/>
      <c r="F1772" s="86"/>
    </row>
    <row r="1773" spans="5:6" s="80" customFormat="1" x14ac:dyDescent="0.2">
      <c r="E1773" s="86"/>
      <c r="F1773" s="86"/>
    </row>
    <row r="1774" spans="5:6" s="80" customFormat="1" x14ac:dyDescent="0.2">
      <c r="E1774" s="86"/>
      <c r="F1774" s="86"/>
    </row>
    <row r="1775" spans="5:6" s="80" customFormat="1" x14ac:dyDescent="0.2">
      <c r="E1775" s="86"/>
      <c r="F1775" s="86"/>
    </row>
    <row r="1776" spans="5:6" s="80" customFormat="1" x14ac:dyDescent="0.2">
      <c r="E1776" s="86"/>
      <c r="F1776" s="86"/>
    </row>
    <row r="1777" spans="5:6" s="80" customFormat="1" x14ac:dyDescent="0.2">
      <c r="E1777" s="86"/>
      <c r="F1777" s="86"/>
    </row>
    <row r="1778" spans="5:6" s="80" customFormat="1" x14ac:dyDescent="0.2">
      <c r="E1778" s="86"/>
      <c r="F1778" s="86"/>
    </row>
    <row r="1779" spans="5:6" s="80" customFormat="1" x14ac:dyDescent="0.2">
      <c r="E1779" s="86"/>
      <c r="F1779" s="86"/>
    </row>
    <row r="1780" spans="5:6" s="80" customFormat="1" x14ac:dyDescent="0.2">
      <c r="E1780" s="86"/>
      <c r="F1780" s="86"/>
    </row>
    <row r="1781" spans="5:6" s="80" customFormat="1" x14ac:dyDescent="0.2">
      <c r="E1781" s="86"/>
      <c r="F1781" s="86"/>
    </row>
    <row r="1782" spans="5:6" s="80" customFormat="1" x14ac:dyDescent="0.2">
      <c r="E1782" s="86"/>
      <c r="F1782" s="86"/>
    </row>
    <row r="1783" spans="5:6" s="80" customFormat="1" x14ac:dyDescent="0.2">
      <c r="E1783" s="86"/>
      <c r="F1783" s="86"/>
    </row>
    <row r="1784" spans="5:6" s="80" customFormat="1" x14ac:dyDescent="0.2">
      <c r="E1784" s="86"/>
      <c r="F1784" s="86"/>
    </row>
    <row r="1785" spans="5:6" s="80" customFormat="1" x14ac:dyDescent="0.2">
      <c r="E1785" s="86"/>
      <c r="F1785" s="86"/>
    </row>
    <row r="1786" spans="5:6" s="80" customFormat="1" x14ac:dyDescent="0.2">
      <c r="E1786" s="86"/>
      <c r="F1786" s="86"/>
    </row>
    <row r="1787" spans="5:6" s="80" customFormat="1" x14ac:dyDescent="0.2">
      <c r="E1787" s="86"/>
      <c r="F1787" s="86"/>
    </row>
    <row r="1788" spans="5:6" s="80" customFormat="1" x14ac:dyDescent="0.2">
      <c r="E1788" s="86"/>
      <c r="F1788" s="86"/>
    </row>
    <row r="1789" spans="5:6" s="80" customFormat="1" x14ac:dyDescent="0.2">
      <c r="E1789" s="86"/>
      <c r="F1789" s="86"/>
    </row>
    <row r="1790" spans="5:6" s="80" customFormat="1" x14ac:dyDescent="0.2">
      <c r="E1790" s="86"/>
      <c r="F1790" s="86"/>
    </row>
    <row r="1791" spans="5:6" s="80" customFormat="1" x14ac:dyDescent="0.2">
      <c r="E1791" s="86"/>
      <c r="F1791" s="86"/>
    </row>
    <row r="1792" spans="5:6" s="80" customFormat="1" x14ac:dyDescent="0.2">
      <c r="E1792" s="86"/>
      <c r="F1792" s="86"/>
    </row>
    <row r="1793" spans="5:6" s="80" customFormat="1" x14ac:dyDescent="0.2">
      <c r="E1793" s="86"/>
      <c r="F1793" s="86"/>
    </row>
    <row r="1794" spans="5:6" s="80" customFormat="1" x14ac:dyDescent="0.2">
      <c r="E1794" s="86"/>
      <c r="F1794" s="86"/>
    </row>
    <row r="1795" spans="5:6" s="80" customFormat="1" x14ac:dyDescent="0.2">
      <c r="E1795" s="86"/>
      <c r="F1795" s="86"/>
    </row>
    <row r="1796" spans="5:6" s="80" customFormat="1" x14ac:dyDescent="0.2">
      <c r="E1796" s="86"/>
      <c r="F1796" s="86"/>
    </row>
    <row r="1797" spans="5:6" s="80" customFormat="1" x14ac:dyDescent="0.2">
      <c r="E1797" s="86"/>
      <c r="F1797" s="86"/>
    </row>
    <row r="1798" spans="5:6" s="80" customFormat="1" x14ac:dyDescent="0.2">
      <c r="E1798" s="86"/>
      <c r="F1798" s="86"/>
    </row>
    <row r="1799" spans="5:6" s="80" customFormat="1" x14ac:dyDescent="0.2">
      <c r="E1799" s="86"/>
      <c r="F1799" s="86"/>
    </row>
    <row r="1800" spans="5:6" s="80" customFormat="1" x14ac:dyDescent="0.2">
      <c r="E1800" s="86"/>
      <c r="F1800" s="86"/>
    </row>
    <row r="1801" spans="5:6" s="80" customFormat="1" x14ac:dyDescent="0.2">
      <c r="E1801" s="86"/>
      <c r="F1801" s="86"/>
    </row>
    <row r="1802" spans="5:6" s="80" customFormat="1" x14ac:dyDescent="0.2">
      <c r="E1802" s="86"/>
      <c r="F1802" s="86"/>
    </row>
    <row r="1803" spans="5:6" s="80" customFormat="1" x14ac:dyDescent="0.2">
      <c r="E1803" s="86"/>
      <c r="F1803" s="86"/>
    </row>
    <row r="1804" spans="5:6" s="80" customFormat="1" x14ac:dyDescent="0.2">
      <c r="E1804" s="86"/>
      <c r="F1804" s="86"/>
    </row>
    <row r="1805" spans="5:6" s="80" customFormat="1" x14ac:dyDescent="0.2">
      <c r="E1805" s="86"/>
      <c r="F1805" s="86"/>
    </row>
    <row r="1806" spans="5:6" s="80" customFormat="1" x14ac:dyDescent="0.2">
      <c r="E1806" s="86"/>
      <c r="F1806" s="86"/>
    </row>
    <row r="1807" spans="5:6" s="80" customFormat="1" x14ac:dyDescent="0.2">
      <c r="E1807" s="86"/>
      <c r="F1807" s="86"/>
    </row>
    <row r="1808" spans="5:6" s="80" customFormat="1" x14ac:dyDescent="0.2">
      <c r="E1808" s="86"/>
      <c r="F1808" s="86"/>
    </row>
    <row r="1809" spans="5:6" s="80" customFormat="1" x14ac:dyDescent="0.2">
      <c r="E1809" s="86"/>
      <c r="F1809" s="86"/>
    </row>
    <row r="1810" spans="5:6" s="80" customFormat="1" x14ac:dyDescent="0.2">
      <c r="E1810" s="86"/>
      <c r="F1810" s="86"/>
    </row>
    <row r="1811" spans="5:6" s="80" customFormat="1" x14ac:dyDescent="0.2">
      <c r="E1811" s="86"/>
      <c r="F1811" s="86"/>
    </row>
    <row r="1812" spans="5:6" s="80" customFormat="1" x14ac:dyDescent="0.2">
      <c r="E1812" s="86"/>
      <c r="F1812" s="86"/>
    </row>
    <row r="1813" spans="5:6" s="80" customFormat="1" x14ac:dyDescent="0.2">
      <c r="E1813" s="86"/>
      <c r="F1813" s="86"/>
    </row>
    <row r="1814" spans="5:6" s="80" customFormat="1" x14ac:dyDescent="0.2">
      <c r="E1814" s="86"/>
      <c r="F1814" s="86"/>
    </row>
    <row r="1815" spans="5:6" s="80" customFormat="1" x14ac:dyDescent="0.2">
      <c r="E1815" s="86"/>
      <c r="F1815" s="86"/>
    </row>
    <row r="1816" spans="5:6" s="80" customFormat="1" x14ac:dyDescent="0.2">
      <c r="E1816" s="86"/>
      <c r="F1816" s="86"/>
    </row>
    <row r="1817" spans="5:6" s="80" customFormat="1" x14ac:dyDescent="0.2">
      <c r="E1817" s="86"/>
      <c r="F1817" s="86"/>
    </row>
    <row r="1818" spans="5:6" s="80" customFormat="1" x14ac:dyDescent="0.2">
      <c r="E1818" s="86"/>
      <c r="F1818" s="86"/>
    </row>
    <row r="1819" spans="5:6" s="80" customFormat="1" x14ac:dyDescent="0.2">
      <c r="E1819" s="86"/>
      <c r="F1819" s="86"/>
    </row>
    <row r="1820" spans="5:6" s="80" customFormat="1" x14ac:dyDescent="0.2">
      <c r="E1820" s="86"/>
      <c r="F1820" s="86"/>
    </row>
    <row r="1821" spans="5:6" s="80" customFormat="1" x14ac:dyDescent="0.2">
      <c r="E1821" s="86"/>
      <c r="F1821" s="86"/>
    </row>
    <row r="1822" spans="5:6" s="80" customFormat="1" x14ac:dyDescent="0.2">
      <c r="E1822" s="86"/>
      <c r="F1822" s="86"/>
    </row>
    <row r="1823" spans="5:6" s="80" customFormat="1" x14ac:dyDescent="0.2">
      <c r="E1823" s="86"/>
      <c r="F1823" s="86"/>
    </row>
    <row r="1824" spans="5:6" s="80" customFormat="1" x14ac:dyDescent="0.2">
      <c r="E1824" s="86"/>
      <c r="F1824" s="86"/>
    </row>
    <row r="1825" spans="5:6" s="80" customFormat="1" x14ac:dyDescent="0.2">
      <c r="E1825" s="86"/>
      <c r="F1825" s="86"/>
    </row>
    <row r="1826" spans="5:6" s="80" customFormat="1" x14ac:dyDescent="0.2">
      <c r="E1826" s="86"/>
      <c r="F1826" s="86"/>
    </row>
    <row r="1827" spans="5:6" s="80" customFormat="1" x14ac:dyDescent="0.2">
      <c r="E1827" s="86"/>
      <c r="F1827" s="86"/>
    </row>
    <row r="1828" spans="5:6" s="80" customFormat="1" x14ac:dyDescent="0.2">
      <c r="E1828" s="86"/>
      <c r="F1828" s="86"/>
    </row>
    <row r="1829" spans="5:6" s="80" customFormat="1" x14ac:dyDescent="0.2">
      <c r="E1829" s="86"/>
      <c r="F1829" s="86"/>
    </row>
    <row r="1830" spans="5:6" s="80" customFormat="1" x14ac:dyDescent="0.2">
      <c r="E1830" s="86"/>
      <c r="F1830" s="86"/>
    </row>
    <row r="1831" spans="5:6" s="80" customFormat="1" x14ac:dyDescent="0.2">
      <c r="E1831" s="86"/>
      <c r="F1831" s="86"/>
    </row>
    <row r="1832" spans="5:6" s="80" customFormat="1" x14ac:dyDescent="0.2">
      <c r="E1832" s="86"/>
      <c r="F1832" s="86"/>
    </row>
    <row r="1833" spans="5:6" s="80" customFormat="1" x14ac:dyDescent="0.2">
      <c r="E1833" s="86"/>
      <c r="F1833" s="86"/>
    </row>
    <row r="1834" spans="5:6" s="80" customFormat="1" x14ac:dyDescent="0.2">
      <c r="E1834" s="86"/>
      <c r="F1834" s="86"/>
    </row>
    <row r="1835" spans="5:6" s="80" customFormat="1" x14ac:dyDescent="0.2">
      <c r="E1835" s="86"/>
      <c r="F1835" s="86"/>
    </row>
    <row r="1836" spans="5:6" s="80" customFormat="1" x14ac:dyDescent="0.2">
      <c r="E1836" s="86"/>
      <c r="F1836" s="86"/>
    </row>
    <row r="1837" spans="5:6" s="80" customFormat="1" x14ac:dyDescent="0.2">
      <c r="E1837" s="86"/>
      <c r="F1837" s="86"/>
    </row>
    <row r="1838" spans="5:6" s="80" customFormat="1" x14ac:dyDescent="0.2">
      <c r="E1838" s="86"/>
      <c r="F1838" s="86"/>
    </row>
    <row r="1839" spans="5:6" s="80" customFormat="1" x14ac:dyDescent="0.2">
      <c r="E1839" s="86"/>
      <c r="F1839" s="86"/>
    </row>
    <row r="1840" spans="5:6" s="80" customFormat="1" x14ac:dyDescent="0.2">
      <c r="E1840" s="86"/>
      <c r="F1840" s="86"/>
    </row>
    <row r="1841" spans="5:6" s="80" customFormat="1" x14ac:dyDescent="0.2">
      <c r="E1841" s="86"/>
      <c r="F1841" s="86"/>
    </row>
    <row r="1842" spans="5:6" s="80" customFormat="1" x14ac:dyDescent="0.2">
      <c r="E1842" s="86"/>
      <c r="F1842" s="86"/>
    </row>
    <row r="1843" spans="5:6" s="80" customFormat="1" x14ac:dyDescent="0.2">
      <c r="E1843" s="86"/>
      <c r="F1843" s="86"/>
    </row>
    <row r="1844" spans="5:6" s="80" customFormat="1" x14ac:dyDescent="0.2">
      <c r="E1844" s="86"/>
      <c r="F1844" s="86"/>
    </row>
    <row r="1845" spans="5:6" s="80" customFormat="1" x14ac:dyDescent="0.2">
      <c r="E1845" s="86"/>
      <c r="F1845" s="86"/>
    </row>
    <row r="1846" spans="5:6" s="80" customFormat="1" x14ac:dyDescent="0.2">
      <c r="E1846" s="86"/>
      <c r="F1846" s="86"/>
    </row>
    <row r="1847" spans="5:6" s="80" customFormat="1" x14ac:dyDescent="0.2">
      <c r="E1847" s="86"/>
      <c r="F1847" s="86"/>
    </row>
    <row r="1848" spans="5:6" s="80" customFormat="1" x14ac:dyDescent="0.2">
      <c r="E1848" s="86"/>
      <c r="F1848" s="86"/>
    </row>
    <row r="1849" spans="5:6" s="80" customFormat="1" x14ac:dyDescent="0.2">
      <c r="E1849" s="86"/>
      <c r="F1849" s="86"/>
    </row>
    <row r="1850" spans="5:6" s="80" customFormat="1" x14ac:dyDescent="0.2">
      <c r="E1850" s="86"/>
      <c r="F1850" s="86"/>
    </row>
    <row r="1851" spans="5:6" s="80" customFormat="1" x14ac:dyDescent="0.2">
      <c r="E1851" s="86"/>
      <c r="F1851" s="86"/>
    </row>
    <row r="1852" spans="5:6" s="80" customFormat="1" x14ac:dyDescent="0.2">
      <c r="E1852" s="86"/>
      <c r="F1852" s="86"/>
    </row>
    <row r="1853" spans="5:6" s="80" customFormat="1" x14ac:dyDescent="0.2">
      <c r="E1853" s="86"/>
      <c r="F1853" s="86"/>
    </row>
    <row r="1854" spans="5:6" s="80" customFormat="1" x14ac:dyDescent="0.2">
      <c r="E1854" s="86"/>
      <c r="F1854" s="86"/>
    </row>
    <row r="1855" spans="5:6" s="80" customFormat="1" x14ac:dyDescent="0.2">
      <c r="E1855" s="86"/>
      <c r="F1855" s="86"/>
    </row>
    <row r="1856" spans="5:6" s="80" customFormat="1" x14ac:dyDescent="0.2">
      <c r="E1856" s="86"/>
      <c r="F1856" s="86"/>
    </row>
    <row r="1857" spans="5:6" s="80" customFormat="1" x14ac:dyDescent="0.2">
      <c r="E1857" s="86"/>
      <c r="F1857" s="86"/>
    </row>
    <row r="1858" spans="5:6" s="80" customFormat="1" x14ac:dyDescent="0.2">
      <c r="E1858" s="86"/>
      <c r="F1858" s="86"/>
    </row>
    <row r="1859" spans="5:6" s="80" customFormat="1" x14ac:dyDescent="0.2">
      <c r="E1859" s="86"/>
      <c r="F1859" s="86"/>
    </row>
    <row r="1860" spans="5:6" s="80" customFormat="1" x14ac:dyDescent="0.2">
      <c r="E1860" s="86"/>
      <c r="F1860" s="86"/>
    </row>
    <row r="1861" spans="5:6" s="80" customFormat="1" x14ac:dyDescent="0.2">
      <c r="E1861" s="86"/>
      <c r="F1861" s="86"/>
    </row>
    <row r="1862" spans="5:6" s="80" customFormat="1" x14ac:dyDescent="0.2">
      <c r="E1862" s="86"/>
      <c r="F1862" s="86"/>
    </row>
    <row r="1863" spans="5:6" s="80" customFormat="1" x14ac:dyDescent="0.2">
      <c r="E1863" s="86"/>
      <c r="F1863" s="86"/>
    </row>
    <row r="1864" spans="5:6" s="80" customFormat="1" x14ac:dyDescent="0.2">
      <c r="E1864" s="86"/>
      <c r="F1864" s="86"/>
    </row>
    <row r="1865" spans="5:6" s="80" customFormat="1" x14ac:dyDescent="0.2">
      <c r="E1865" s="86"/>
      <c r="F1865" s="86"/>
    </row>
    <row r="1866" spans="5:6" s="80" customFormat="1" x14ac:dyDescent="0.2">
      <c r="E1866" s="86"/>
      <c r="F1866" s="86"/>
    </row>
    <row r="1867" spans="5:6" s="80" customFormat="1" x14ac:dyDescent="0.2">
      <c r="E1867" s="86"/>
      <c r="F1867" s="86"/>
    </row>
    <row r="1868" spans="5:6" s="80" customFormat="1" x14ac:dyDescent="0.2">
      <c r="E1868" s="86"/>
      <c r="F1868" s="86"/>
    </row>
    <row r="1869" spans="5:6" s="80" customFormat="1" x14ac:dyDescent="0.2">
      <c r="E1869" s="86"/>
      <c r="F1869" s="86"/>
    </row>
    <row r="1870" spans="5:6" s="80" customFormat="1" x14ac:dyDescent="0.2">
      <c r="E1870" s="86"/>
      <c r="F1870" s="86"/>
    </row>
    <row r="1871" spans="5:6" s="80" customFormat="1" x14ac:dyDescent="0.2">
      <c r="E1871" s="86"/>
      <c r="F1871" s="86"/>
    </row>
    <row r="1872" spans="5:6" s="80" customFormat="1" x14ac:dyDescent="0.2">
      <c r="E1872" s="86"/>
      <c r="F1872" s="86"/>
    </row>
    <row r="1873" spans="5:6" s="80" customFormat="1" x14ac:dyDescent="0.2">
      <c r="E1873" s="86"/>
      <c r="F1873" s="86"/>
    </row>
    <row r="1874" spans="5:6" s="80" customFormat="1" x14ac:dyDescent="0.2">
      <c r="E1874" s="86"/>
      <c r="F1874" s="86"/>
    </row>
    <row r="1875" spans="5:6" s="80" customFormat="1" x14ac:dyDescent="0.2">
      <c r="E1875" s="86"/>
      <c r="F1875" s="86"/>
    </row>
    <row r="1876" spans="5:6" s="80" customFormat="1" x14ac:dyDescent="0.2">
      <c r="E1876" s="86"/>
      <c r="F1876" s="86"/>
    </row>
    <row r="1877" spans="5:6" s="80" customFormat="1" x14ac:dyDescent="0.2">
      <c r="E1877" s="86"/>
      <c r="F1877" s="86"/>
    </row>
    <row r="1878" spans="5:6" s="80" customFormat="1" x14ac:dyDescent="0.2">
      <c r="E1878" s="86"/>
      <c r="F1878" s="86"/>
    </row>
    <row r="1879" spans="5:6" s="80" customFormat="1" x14ac:dyDescent="0.2">
      <c r="E1879" s="86"/>
      <c r="F1879" s="86"/>
    </row>
    <row r="1880" spans="5:6" s="80" customFormat="1" x14ac:dyDescent="0.2">
      <c r="E1880" s="86"/>
      <c r="F1880" s="86"/>
    </row>
    <row r="1881" spans="5:6" s="80" customFormat="1" x14ac:dyDescent="0.2">
      <c r="E1881" s="86"/>
      <c r="F1881" s="86"/>
    </row>
    <row r="1882" spans="5:6" s="80" customFormat="1" x14ac:dyDescent="0.2">
      <c r="E1882" s="86"/>
      <c r="F1882" s="86"/>
    </row>
    <row r="1883" spans="5:6" s="80" customFormat="1" x14ac:dyDescent="0.2">
      <c r="E1883" s="86"/>
      <c r="F1883" s="86"/>
    </row>
    <row r="1884" spans="5:6" s="80" customFormat="1" x14ac:dyDescent="0.2">
      <c r="E1884" s="86"/>
      <c r="F1884" s="86"/>
    </row>
    <row r="1885" spans="5:6" s="80" customFormat="1" x14ac:dyDescent="0.2">
      <c r="E1885" s="86"/>
      <c r="F1885" s="86"/>
    </row>
    <row r="1886" spans="5:6" s="80" customFormat="1" x14ac:dyDescent="0.2">
      <c r="E1886" s="86"/>
      <c r="F1886" s="86"/>
    </row>
    <row r="1887" spans="5:6" s="80" customFormat="1" x14ac:dyDescent="0.2">
      <c r="E1887" s="86"/>
      <c r="F1887" s="86"/>
    </row>
    <row r="1888" spans="5:6" s="80" customFormat="1" x14ac:dyDescent="0.2">
      <c r="E1888" s="86"/>
      <c r="F1888" s="86"/>
    </row>
    <row r="1889" spans="5:6" s="80" customFormat="1" x14ac:dyDescent="0.2">
      <c r="E1889" s="86"/>
      <c r="F1889" s="86"/>
    </row>
    <row r="1890" spans="5:6" s="80" customFormat="1" x14ac:dyDescent="0.2">
      <c r="E1890" s="86"/>
      <c r="F1890" s="86"/>
    </row>
    <row r="1891" spans="5:6" s="80" customFormat="1" x14ac:dyDescent="0.2">
      <c r="E1891" s="86"/>
      <c r="F1891" s="86"/>
    </row>
    <row r="1892" spans="5:6" s="80" customFormat="1" x14ac:dyDescent="0.2">
      <c r="E1892" s="86"/>
      <c r="F1892" s="86"/>
    </row>
    <row r="1893" spans="5:6" s="80" customFormat="1" x14ac:dyDescent="0.2">
      <c r="E1893" s="86"/>
      <c r="F1893" s="86"/>
    </row>
    <row r="1894" spans="5:6" s="80" customFormat="1" x14ac:dyDescent="0.2">
      <c r="E1894" s="86"/>
      <c r="F1894" s="86"/>
    </row>
    <row r="1895" spans="5:6" s="80" customFormat="1" x14ac:dyDescent="0.2">
      <c r="E1895" s="86"/>
      <c r="F1895" s="86"/>
    </row>
    <row r="1896" spans="5:6" s="80" customFormat="1" x14ac:dyDescent="0.2">
      <c r="E1896" s="86"/>
      <c r="F1896" s="86"/>
    </row>
    <row r="1897" spans="5:6" s="80" customFormat="1" x14ac:dyDescent="0.2">
      <c r="E1897" s="86"/>
      <c r="F1897" s="86"/>
    </row>
    <row r="1898" spans="5:6" s="80" customFormat="1" x14ac:dyDescent="0.2">
      <c r="E1898" s="86"/>
      <c r="F1898" s="86"/>
    </row>
    <row r="1899" spans="5:6" s="80" customFormat="1" x14ac:dyDescent="0.2">
      <c r="E1899" s="86"/>
      <c r="F1899" s="86"/>
    </row>
    <row r="1900" spans="5:6" s="80" customFormat="1" x14ac:dyDescent="0.2">
      <c r="E1900" s="86"/>
      <c r="F1900" s="86"/>
    </row>
    <row r="1901" spans="5:6" s="80" customFormat="1" x14ac:dyDescent="0.2">
      <c r="E1901" s="86"/>
      <c r="F1901" s="86"/>
    </row>
    <row r="1902" spans="5:6" s="80" customFormat="1" x14ac:dyDescent="0.2">
      <c r="E1902" s="86"/>
      <c r="F1902" s="86"/>
    </row>
    <row r="1903" spans="5:6" s="80" customFormat="1" x14ac:dyDescent="0.2">
      <c r="E1903" s="86"/>
      <c r="F1903" s="86"/>
    </row>
    <row r="1904" spans="5:6" s="80" customFormat="1" x14ac:dyDescent="0.2">
      <c r="E1904" s="86"/>
      <c r="F1904" s="86"/>
    </row>
    <row r="1905" spans="5:6" s="80" customFormat="1" x14ac:dyDescent="0.2">
      <c r="E1905" s="86"/>
      <c r="F1905" s="86"/>
    </row>
    <row r="1906" spans="5:6" s="80" customFormat="1" x14ac:dyDescent="0.2">
      <c r="E1906" s="86"/>
      <c r="F1906" s="86"/>
    </row>
    <row r="1907" spans="5:6" s="80" customFormat="1" x14ac:dyDescent="0.2">
      <c r="E1907" s="86"/>
      <c r="F1907" s="86"/>
    </row>
    <row r="1908" spans="5:6" s="80" customFormat="1" x14ac:dyDescent="0.2">
      <c r="E1908" s="86"/>
      <c r="F1908" s="86"/>
    </row>
    <row r="1909" spans="5:6" s="80" customFormat="1" x14ac:dyDescent="0.2">
      <c r="E1909" s="86"/>
      <c r="F1909" s="86"/>
    </row>
    <row r="1910" spans="5:6" s="80" customFormat="1" x14ac:dyDescent="0.2">
      <c r="E1910" s="86"/>
      <c r="F1910" s="86"/>
    </row>
    <row r="1911" spans="5:6" s="80" customFormat="1" x14ac:dyDescent="0.2">
      <c r="E1911" s="86"/>
      <c r="F1911" s="86"/>
    </row>
    <row r="1912" spans="5:6" s="80" customFormat="1" x14ac:dyDescent="0.2">
      <c r="E1912" s="86"/>
      <c r="F1912" s="86"/>
    </row>
    <row r="1913" spans="5:6" s="80" customFormat="1" x14ac:dyDescent="0.2">
      <c r="E1913" s="86"/>
      <c r="F1913" s="86"/>
    </row>
    <row r="1914" spans="5:6" s="80" customFormat="1" x14ac:dyDescent="0.2">
      <c r="E1914" s="86"/>
      <c r="F1914" s="86"/>
    </row>
    <row r="1915" spans="5:6" s="80" customFormat="1" x14ac:dyDescent="0.2">
      <c r="E1915" s="86"/>
      <c r="F1915" s="86"/>
    </row>
    <row r="1916" spans="5:6" s="80" customFormat="1" x14ac:dyDescent="0.2">
      <c r="E1916" s="86"/>
      <c r="F1916" s="86"/>
    </row>
    <row r="1917" spans="5:6" s="80" customFormat="1" x14ac:dyDescent="0.2">
      <c r="E1917" s="86"/>
      <c r="F1917" s="86"/>
    </row>
    <row r="1918" spans="5:6" s="80" customFormat="1" x14ac:dyDescent="0.2">
      <c r="E1918" s="86"/>
      <c r="F1918" s="86"/>
    </row>
    <row r="1919" spans="5:6" s="80" customFormat="1" x14ac:dyDescent="0.2">
      <c r="E1919" s="86"/>
      <c r="F1919" s="86"/>
    </row>
    <row r="1920" spans="5:6" s="80" customFormat="1" x14ac:dyDescent="0.2">
      <c r="E1920" s="86"/>
      <c r="F1920" s="86"/>
    </row>
    <row r="1921" spans="5:6" s="80" customFormat="1" x14ac:dyDescent="0.2">
      <c r="E1921" s="86"/>
      <c r="F1921" s="86"/>
    </row>
    <row r="1922" spans="5:6" s="80" customFormat="1" x14ac:dyDescent="0.2">
      <c r="E1922" s="86"/>
      <c r="F1922" s="86"/>
    </row>
    <row r="1923" spans="5:6" s="80" customFormat="1" x14ac:dyDescent="0.2">
      <c r="E1923" s="86"/>
      <c r="F1923" s="86"/>
    </row>
    <row r="1924" spans="5:6" s="80" customFormat="1" x14ac:dyDescent="0.2">
      <c r="E1924" s="86"/>
      <c r="F1924" s="86"/>
    </row>
    <row r="1925" spans="5:6" s="80" customFormat="1" x14ac:dyDescent="0.2">
      <c r="E1925" s="86"/>
      <c r="F1925" s="86"/>
    </row>
    <row r="1926" spans="5:6" s="80" customFormat="1" x14ac:dyDescent="0.2">
      <c r="E1926" s="86"/>
      <c r="F1926" s="86"/>
    </row>
    <row r="1927" spans="5:6" s="80" customFormat="1" x14ac:dyDescent="0.2">
      <c r="E1927" s="86"/>
      <c r="F1927" s="86"/>
    </row>
    <row r="1928" spans="5:6" s="80" customFormat="1" x14ac:dyDescent="0.2">
      <c r="E1928" s="86"/>
      <c r="F1928" s="86"/>
    </row>
    <row r="1929" spans="5:6" s="80" customFormat="1" x14ac:dyDescent="0.2">
      <c r="E1929" s="86"/>
      <c r="F1929" s="86"/>
    </row>
    <row r="1930" spans="5:6" s="80" customFormat="1" x14ac:dyDescent="0.2">
      <c r="E1930" s="86"/>
      <c r="F1930" s="86"/>
    </row>
    <row r="1931" spans="5:6" s="80" customFormat="1" x14ac:dyDescent="0.2">
      <c r="E1931" s="86"/>
      <c r="F1931" s="86"/>
    </row>
    <row r="1932" spans="5:6" s="80" customFormat="1" x14ac:dyDescent="0.2">
      <c r="E1932" s="86"/>
      <c r="F1932" s="86"/>
    </row>
    <row r="1933" spans="5:6" s="80" customFormat="1" x14ac:dyDescent="0.2">
      <c r="E1933" s="86"/>
      <c r="F1933" s="86"/>
    </row>
    <row r="1934" spans="5:6" s="80" customFormat="1" x14ac:dyDescent="0.2">
      <c r="E1934" s="86"/>
      <c r="F1934" s="86"/>
    </row>
    <row r="1935" spans="5:6" s="80" customFormat="1" x14ac:dyDescent="0.2">
      <c r="E1935" s="86"/>
      <c r="F1935" s="86"/>
    </row>
    <row r="1936" spans="5:6" s="80" customFormat="1" x14ac:dyDescent="0.2">
      <c r="E1936" s="86"/>
      <c r="F1936" s="86"/>
    </row>
    <row r="1937" spans="5:6" s="80" customFormat="1" x14ac:dyDescent="0.2">
      <c r="E1937" s="86"/>
      <c r="F1937" s="86"/>
    </row>
    <row r="1938" spans="5:6" s="80" customFormat="1" x14ac:dyDescent="0.2">
      <c r="E1938" s="86"/>
      <c r="F1938" s="86"/>
    </row>
    <row r="1939" spans="5:6" s="80" customFormat="1" x14ac:dyDescent="0.2">
      <c r="E1939" s="86"/>
      <c r="F1939" s="86"/>
    </row>
    <row r="1940" spans="5:6" s="80" customFormat="1" x14ac:dyDescent="0.2">
      <c r="E1940" s="86"/>
      <c r="F1940" s="86"/>
    </row>
    <row r="1941" spans="5:6" s="80" customFormat="1" x14ac:dyDescent="0.2">
      <c r="E1941" s="86"/>
      <c r="F1941" s="86"/>
    </row>
    <row r="1942" spans="5:6" s="80" customFormat="1" x14ac:dyDescent="0.2">
      <c r="E1942" s="86"/>
      <c r="F1942" s="86"/>
    </row>
    <row r="1943" spans="5:6" s="80" customFormat="1" x14ac:dyDescent="0.2">
      <c r="E1943" s="86"/>
      <c r="F1943" s="86"/>
    </row>
    <row r="1944" spans="5:6" s="80" customFormat="1" x14ac:dyDescent="0.2">
      <c r="E1944" s="86"/>
      <c r="F1944" s="86"/>
    </row>
    <row r="1945" spans="5:6" s="80" customFormat="1" x14ac:dyDescent="0.2">
      <c r="E1945" s="86"/>
      <c r="F1945" s="86"/>
    </row>
    <row r="1946" spans="5:6" s="80" customFormat="1" x14ac:dyDescent="0.2">
      <c r="E1946" s="86"/>
      <c r="F1946" s="86"/>
    </row>
    <row r="1947" spans="5:6" s="80" customFormat="1" x14ac:dyDescent="0.2">
      <c r="E1947" s="86"/>
      <c r="F1947" s="86"/>
    </row>
    <row r="1948" spans="5:6" s="80" customFormat="1" x14ac:dyDescent="0.2">
      <c r="E1948" s="86"/>
      <c r="F1948" s="86"/>
    </row>
    <row r="1949" spans="5:6" s="80" customFormat="1" x14ac:dyDescent="0.2">
      <c r="E1949" s="86"/>
      <c r="F1949" s="86"/>
    </row>
    <row r="1950" spans="5:6" s="80" customFormat="1" x14ac:dyDescent="0.2">
      <c r="E1950" s="86"/>
      <c r="F1950" s="86"/>
    </row>
    <row r="1951" spans="5:6" s="80" customFormat="1" x14ac:dyDescent="0.2">
      <c r="E1951" s="86"/>
      <c r="F1951" s="86"/>
    </row>
    <row r="1952" spans="5:6" s="80" customFormat="1" x14ac:dyDescent="0.2">
      <c r="E1952" s="86"/>
      <c r="F1952" s="86"/>
    </row>
    <row r="1953" spans="5:6" s="80" customFormat="1" x14ac:dyDescent="0.2">
      <c r="E1953" s="86"/>
      <c r="F1953" s="86"/>
    </row>
    <row r="1954" spans="5:6" s="80" customFormat="1" x14ac:dyDescent="0.2">
      <c r="E1954" s="86"/>
      <c r="F1954" s="86"/>
    </row>
    <row r="1955" spans="5:6" s="80" customFormat="1" x14ac:dyDescent="0.2">
      <c r="E1955" s="86"/>
      <c r="F1955" s="86"/>
    </row>
    <row r="1956" spans="5:6" s="80" customFormat="1" x14ac:dyDescent="0.2">
      <c r="E1956" s="86"/>
      <c r="F1956" s="86"/>
    </row>
    <row r="1957" spans="5:6" s="80" customFormat="1" x14ac:dyDescent="0.2">
      <c r="E1957" s="86"/>
      <c r="F1957" s="86"/>
    </row>
    <row r="1958" spans="5:6" s="80" customFormat="1" x14ac:dyDescent="0.2">
      <c r="E1958" s="86"/>
      <c r="F1958" s="86"/>
    </row>
    <row r="1959" spans="5:6" s="80" customFormat="1" x14ac:dyDescent="0.2">
      <c r="E1959" s="86"/>
      <c r="F1959" s="86"/>
    </row>
    <row r="1960" spans="5:6" s="80" customFormat="1" x14ac:dyDescent="0.2">
      <c r="E1960" s="86"/>
      <c r="F1960" s="86"/>
    </row>
    <row r="1961" spans="5:6" s="80" customFormat="1" x14ac:dyDescent="0.2">
      <c r="E1961" s="86"/>
      <c r="F1961" s="86"/>
    </row>
    <row r="1962" spans="5:6" s="80" customFormat="1" x14ac:dyDescent="0.2">
      <c r="E1962" s="86"/>
      <c r="F1962" s="86"/>
    </row>
    <row r="1963" spans="5:6" s="80" customFormat="1" x14ac:dyDescent="0.2">
      <c r="E1963" s="86"/>
      <c r="F1963" s="86"/>
    </row>
    <row r="1964" spans="5:6" s="80" customFormat="1" x14ac:dyDescent="0.2">
      <c r="E1964" s="86"/>
      <c r="F1964" s="86"/>
    </row>
    <row r="1965" spans="5:6" s="80" customFormat="1" x14ac:dyDescent="0.2">
      <c r="E1965" s="86"/>
      <c r="F1965" s="86"/>
    </row>
    <row r="1966" spans="5:6" s="80" customFormat="1" x14ac:dyDescent="0.2">
      <c r="E1966" s="86"/>
      <c r="F1966" s="86"/>
    </row>
    <row r="1967" spans="5:6" s="80" customFormat="1" x14ac:dyDescent="0.2">
      <c r="E1967" s="86"/>
      <c r="F1967" s="86"/>
    </row>
    <row r="1968" spans="5:6" s="80" customFormat="1" x14ac:dyDescent="0.2">
      <c r="E1968" s="86"/>
      <c r="F1968" s="86"/>
    </row>
    <row r="1969" spans="5:6" s="80" customFormat="1" x14ac:dyDescent="0.2">
      <c r="E1969" s="86"/>
      <c r="F1969" s="86"/>
    </row>
    <row r="1970" spans="5:6" s="80" customFormat="1" x14ac:dyDescent="0.2">
      <c r="E1970" s="86"/>
      <c r="F1970" s="86"/>
    </row>
    <row r="1971" spans="5:6" s="80" customFormat="1" x14ac:dyDescent="0.2">
      <c r="E1971" s="86"/>
      <c r="F1971" s="86"/>
    </row>
    <row r="1972" spans="5:6" s="80" customFormat="1" x14ac:dyDescent="0.2">
      <c r="E1972" s="86"/>
      <c r="F1972" s="86"/>
    </row>
    <row r="1973" spans="5:6" s="80" customFormat="1" x14ac:dyDescent="0.2">
      <c r="E1973" s="86"/>
      <c r="F1973" s="86"/>
    </row>
    <row r="1974" spans="5:6" s="80" customFormat="1" x14ac:dyDescent="0.2">
      <c r="E1974" s="86"/>
      <c r="F1974" s="86"/>
    </row>
    <row r="1975" spans="5:6" s="80" customFormat="1" x14ac:dyDescent="0.2">
      <c r="E1975" s="86"/>
      <c r="F1975" s="86"/>
    </row>
    <row r="1976" spans="5:6" s="80" customFormat="1" x14ac:dyDescent="0.2">
      <c r="E1976" s="86"/>
      <c r="F1976" s="86"/>
    </row>
    <row r="1977" spans="5:6" s="80" customFormat="1" x14ac:dyDescent="0.2">
      <c r="E1977" s="86"/>
      <c r="F1977" s="86"/>
    </row>
    <row r="1978" spans="5:6" s="80" customFormat="1" x14ac:dyDescent="0.2">
      <c r="E1978" s="86"/>
      <c r="F1978" s="86"/>
    </row>
    <row r="1979" spans="5:6" s="80" customFormat="1" x14ac:dyDescent="0.2">
      <c r="E1979" s="86"/>
      <c r="F1979" s="86"/>
    </row>
    <row r="1980" spans="5:6" s="80" customFormat="1" x14ac:dyDescent="0.2">
      <c r="E1980" s="86"/>
      <c r="F1980" s="86"/>
    </row>
    <row r="1981" spans="5:6" s="80" customFormat="1" x14ac:dyDescent="0.2">
      <c r="E1981" s="86"/>
      <c r="F1981" s="86"/>
    </row>
    <row r="1982" spans="5:6" s="80" customFormat="1" x14ac:dyDescent="0.2">
      <c r="E1982" s="86"/>
      <c r="F1982" s="86"/>
    </row>
    <row r="1983" spans="5:6" s="80" customFormat="1" x14ac:dyDescent="0.2">
      <c r="E1983" s="86"/>
      <c r="F1983" s="86"/>
    </row>
    <row r="1984" spans="5:6" s="80" customFormat="1" x14ac:dyDescent="0.2">
      <c r="E1984" s="86"/>
      <c r="F1984" s="86"/>
    </row>
    <row r="1985" spans="5:6" s="80" customFormat="1" x14ac:dyDescent="0.2">
      <c r="E1985" s="86"/>
      <c r="F1985" s="86"/>
    </row>
    <row r="1986" spans="5:6" s="80" customFormat="1" x14ac:dyDescent="0.2">
      <c r="E1986" s="86"/>
      <c r="F1986" s="86"/>
    </row>
    <row r="1987" spans="5:6" s="80" customFormat="1" x14ac:dyDescent="0.2">
      <c r="E1987" s="86"/>
      <c r="F1987" s="86"/>
    </row>
    <row r="1988" spans="5:6" s="80" customFormat="1" x14ac:dyDescent="0.2">
      <c r="E1988" s="86"/>
      <c r="F1988" s="86"/>
    </row>
    <row r="1989" spans="5:6" s="80" customFormat="1" x14ac:dyDescent="0.2">
      <c r="E1989" s="86"/>
      <c r="F1989" s="86"/>
    </row>
    <row r="1990" spans="5:6" s="80" customFormat="1" x14ac:dyDescent="0.2">
      <c r="E1990" s="86"/>
      <c r="F1990" s="86"/>
    </row>
    <row r="1991" spans="5:6" s="80" customFormat="1" x14ac:dyDescent="0.2">
      <c r="E1991" s="86"/>
      <c r="F1991" s="86"/>
    </row>
    <row r="1992" spans="5:6" s="80" customFormat="1" x14ac:dyDescent="0.2">
      <c r="E1992" s="86"/>
      <c r="F1992" s="86"/>
    </row>
    <row r="1993" spans="5:6" s="80" customFormat="1" x14ac:dyDescent="0.2">
      <c r="E1993" s="86"/>
      <c r="F1993" s="86"/>
    </row>
    <row r="1994" spans="5:6" s="80" customFormat="1" x14ac:dyDescent="0.2">
      <c r="E1994" s="86"/>
      <c r="F1994" s="86"/>
    </row>
    <row r="1995" spans="5:6" s="80" customFormat="1" x14ac:dyDescent="0.2">
      <c r="E1995" s="86"/>
      <c r="F1995" s="86"/>
    </row>
    <row r="1996" spans="5:6" s="80" customFormat="1" x14ac:dyDescent="0.2">
      <c r="E1996" s="86"/>
      <c r="F1996" s="86"/>
    </row>
    <row r="1997" spans="5:6" s="80" customFormat="1" x14ac:dyDescent="0.2">
      <c r="E1997" s="86"/>
      <c r="F1997" s="86"/>
    </row>
    <row r="1998" spans="5:6" s="80" customFormat="1" x14ac:dyDescent="0.2">
      <c r="E1998" s="86"/>
      <c r="F1998" s="86"/>
    </row>
    <row r="1999" spans="5:6" s="80" customFormat="1" x14ac:dyDescent="0.2">
      <c r="E1999" s="86"/>
      <c r="F1999" s="86"/>
    </row>
    <row r="2000" spans="5:6" s="80" customFormat="1" x14ac:dyDescent="0.2">
      <c r="E2000" s="86"/>
      <c r="F2000" s="86"/>
    </row>
    <row r="2001" spans="5:6" s="80" customFormat="1" x14ac:dyDescent="0.2">
      <c r="E2001" s="86"/>
      <c r="F2001" s="86"/>
    </row>
    <row r="2002" spans="5:6" s="80" customFormat="1" x14ac:dyDescent="0.2">
      <c r="E2002" s="86"/>
      <c r="F2002" s="86"/>
    </row>
    <row r="2003" spans="5:6" s="80" customFormat="1" x14ac:dyDescent="0.2">
      <c r="E2003" s="86"/>
      <c r="F2003" s="86"/>
    </row>
    <row r="2004" spans="5:6" s="80" customFormat="1" x14ac:dyDescent="0.2">
      <c r="E2004" s="86"/>
      <c r="F2004" s="86"/>
    </row>
    <row r="2005" spans="5:6" s="80" customFormat="1" x14ac:dyDescent="0.2">
      <c r="E2005" s="86"/>
      <c r="F2005" s="86"/>
    </row>
    <row r="2006" spans="5:6" s="80" customFormat="1" x14ac:dyDescent="0.2">
      <c r="E2006" s="86"/>
      <c r="F2006" s="86"/>
    </row>
    <row r="2007" spans="5:6" s="80" customFormat="1" x14ac:dyDescent="0.2">
      <c r="E2007" s="86"/>
      <c r="F2007" s="86"/>
    </row>
    <row r="2008" spans="5:6" s="80" customFormat="1" x14ac:dyDescent="0.2">
      <c r="E2008" s="86"/>
      <c r="F2008" s="86"/>
    </row>
    <row r="2009" spans="5:6" s="80" customFormat="1" x14ac:dyDescent="0.2">
      <c r="E2009" s="86"/>
      <c r="F2009" s="86"/>
    </row>
    <row r="2010" spans="5:6" s="80" customFormat="1" x14ac:dyDescent="0.2">
      <c r="E2010" s="86"/>
      <c r="F2010" s="86"/>
    </row>
    <row r="2011" spans="5:6" s="80" customFormat="1" x14ac:dyDescent="0.2">
      <c r="E2011" s="86"/>
      <c r="F2011" s="86"/>
    </row>
    <row r="2012" spans="5:6" s="80" customFormat="1" x14ac:dyDescent="0.2">
      <c r="E2012" s="86"/>
      <c r="F2012" s="86"/>
    </row>
    <row r="2013" spans="5:6" s="80" customFormat="1" x14ac:dyDescent="0.2">
      <c r="E2013" s="86"/>
      <c r="F2013" s="86"/>
    </row>
    <row r="2014" spans="5:6" s="80" customFormat="1" x14ac:dyDescent="0.2">
      <c r="E2014" s="86"/>
      <c r="F2014" s="86"/>
    </row>
    <row r="2015" spans="5:6" s="80" customFormat="1" x14ac:dyDescent="0.2">
      <c r="E2015" s="86"/>
      <c r="F2015" s="86"/>
    </row>
    <row r="2016" spans="5:6" s="80" customFormat="1" x14ac:dyDescent="0.2">
      <c r="E2016" s="86"/>
      <c r="F2016" s="86"/>
    </row>
    <row r="2017" spans="5:6" s="80" customFormat="1" x14ac:dyDescent="0.2">
      <c r="E2017" s="86"/>
      <c r="F2017" s="86"/>
    </row>
    <row r="2018" spans="5:6" s="80" customFormat="1" x14ac:dyDescent="0.2">
      <c r="E2018" s="86"/>
      <c r="F2018" s="86"/>
    </row>
    <row r="2019" spans="5:6" s="80" customFormat="1" x14ac:dyDescent="0.2">
      <c r="E2019" s="86"/>
      <c r="F2019" s="86"/>
    </row>
    <row r="2020" spans="5:6" s="80" customFormat="1" x14ac:dyDescent="0.2">
      <c r="E2020" s="86"/>
      <c r="F2020" s="86"/>
    </row>
    <row r="2021" spans="5:6" s="80" customFormat="1" x14ac:dyDescent="0.2">
      <c r="E2021" s="86"/>
      <c r="F2021" s="86"/>
    </row>
    <row r="2022" spans="5:6" s="80" customFormat="1" x14ac:dyDescent="0.2">
      <c r="E2022" s="86"/>
      <c r="F2022" s="86"/>
    </row>
    <row r="2023" spans="5:6" s="80" customFormat="1" x14ac:dyDescent="0.2">
      <c r="E2023" s="86"/>
      <c r="F2023" s="86"/>
    </row>
    <row r="2024" spans="5:6" s="80" customFormat="1" x14ac:dyDescent="0.2">
      <c r="E2024" s="86"/>
      <c r="F2024" s="86"/>
    </row>
    <row r="2025" spans="5:6" s="80" customFormat="1" x14ac:dyDescent="0.2">
      <c r="E2025" s="86"/>
      <c r="F2025" s="86"/>
    </row>
    <row r="2026" spans="5:6" s="80" customFormat="1" x14ac:dyDescent="0.2">
      <c r="E2026" s="86"/>
      <c r="F2026" s="86"/>
    </row>
    <row r="2027" spans="5:6" s="80" customFormat="1" x14ac:dyDescent="0.2">
      <c r="E2027" s="86"/>
      <c r="F2027" s="86"/>
    </row>
    <row r="2028" spans="5:6" s="80" customFormat="1" x14ac:dyDescent="0.2">
      <c r="E2028" s="86"/>
      <c r="F2028" s="86"/>
    </row>
    <row r="2029" spans="5:6" s="80" customFormat="1" x14ac:dyDescent="0.2">
      <c r="E2029" s="86"/>
      <c r="F2029" s="86"/>
    </row>
    <row r="2030" spans="5:6" s="80" customFormat="1" x14ac:dyDescent="0.2">
      <c r="E2030" s="86"/>
      <c r="F2030" s="86"/>
    </row>
    <row r="2031" spans="5:6" s="80" customFormat="1" x14ac:dyDescent="0.2">
      <c r="E2031" s="86"/>
      <c r="F2031" s="86"/>
    </row>
    <row r="2032" spans="5:6" s="80" customFormat="1" x14ac:dyDescent="0.2">
      <c r="E2032" s="86"/>
      <c r="F2032" s="86"/>
    </row>
    <row r="2033" spans="5:6" s="80" customFormat="1" x14ac:dyDescent="0.2">
      <c r="E2033" s="86"/>
      <c r="F2033" s="86"/>
    </row>
    <row r="2034" spans="5:6" s="80" customFormat="1" x14ac:dyDescent="0.2">
      <c r="E2034" s="86"/>
      <c r="F2034" s="86"/>
    </row>
    <row r="2035" spans="5:6" s="80" customFormat="1" x14ac:dyDescent="0.2">
      <c r="E2035" s="86"/>
      <c r="F2035" s="86"/>
    </row>
    <row r="2036" spans="5:6" s="80" customFormat="1" x14ac:dyDescent="0.2">
      <c r="E2036" s="86"/>
      <c r="F2036" s="86"/>
    </row>
    <row r="2037" spans="5:6" s="80" customFormat="1" x14ac:dyDescent="0.2">
      <c r="E2037" s="86"/>
      <c r="F2037" s="86"/>
    </row>
    <row r="2038" spans="5:6" s="80" customFormat="1" x14ac:dyDescent="0.2">
      <c r="E2038" s="86"/>
      <c r="F2038" s="86"/>
    </row>
    <row r="2039" spans="5:6" s="80" customFormat="1" x14ac:dyDescent="0.2">
      <c r="E2039" s="86"/>
      <c r="F2039" s="86"/>
    </row>
    <row r="2040" spans="5:6" s="80" customFormat="1" x14ac:dyDescent="0.2">
      <c r="E2040" s="86"/>
      <c r="F2040" s="86"/>
    </row>
    <row r="2041" spans="5:6" s="80" customFormat="1" x14ac:dyDescent="0.2">
      <c r="E2041" s="86"/>
      <c r="F2041" s="86"/>
    </row>
    <row r="2042" spans="5:6" s="80" customFormat="1" x14ac:dyDescent="0.2">
      <c r="E2042" s="86"/>
      <c r="F2042" s="86"/>
    </row>
    <row r="2043" spans="5:6" s="80" customFormat="1" x14ac:dyDescent="0.2">
      <c r="E2043" s="86"/>
      <c r="F2043" s="86"/>
    </row>
    <row r="2044" spans="5:6" s="80" customFormat="1" x14ac:dyDescent="0.2">
      <c r="E2044" s="86"/>
      <c r="F2044" s="86"/>
    </row>
    <row r="2045" spans="5:6" s="80" customFormat="1" x14ac:dyDescent="0.2">
      <c r="E2045" s="86"/>
      <c r="F2045" s="86"/>
    </row>
    <row r="2046" spans="5:6" s="80" customFormat="1" x14ac:dyDescent="0.2">
      <c r="E2046" s="86"/>
      <c r="F2046" s="86"/>
    </row>
    <row r="2047" spans="5:6" s="80" customFormat="1" x14ac:dyDescent="0.2">
      <c r="E2047" s="86"/>
      <c r="F2047" s="86"/>
    </row>
    <row r="2048" spans="5:6" s="80" customFormat="1" x14ac:dyDescent="0.2">
      <c r="E2048" s="86"/>
      <c r="F2048" s="86"/>
    </row>
    <row r="2049" spans="5:6" s="80" customFormat="1" x14ac:dyDescent="0.2">
      <c r="E2049" s="86"/>
      <c r="F2049" s="86"/>
    </row>
    <row r="2050" spans="5:6" s="80" customFormat="1" x14ac:dyDescent="0.2">
      <c r="E2050" s="86"/>
      <c r="F2050" s="86"/>
    </row>
    <row r="2051" spans="5:6" s="80" customFormat="1" x14ac:dyDescent="0.2">
      <c r="E2051" s="86"/>
      <c r="F2051" s="86"/>
    </row>
    <row r="2052" spans="5:6" s="80" customFormat="1" x14ac:dyDescent="0.2">
      <c r="E2052" s="86"/>
      <c r="F2052" s="86"/>
    </row>
    <row r="2053" spans="5:6" s="80" customFormat="1" x14ac:dyDescent="0.2">
      <c r="E2053" s="86"/>
      <c r="F2053" s="86"/>
    </row>
    <row r="2054" spans="5:6" s="80" customFormat="1" x14ac:dyDescent="0.2">
      <c r="E2054" s="86"/>
      <c r="F2054" s="86"/>
    </row>
    <row r="2055" spans="5:6" s="80" customFormat="1" x14ac:dyDescent="0.2">
      <c r="E2055" s="86"/>
      <c r="F2055" s="86"/>
    </row>
    <row r="2056" spans="5:6" s="80" customFormat="1" x14ac:dyDescent="0.2">
      <c r="E2056" s="86"/>
      <c r="F2056" s="86"/>
    </row>
    <row r="2057" spans="5:6" s="80" customFormat="1" x14ac:dyDescent="0.2">
      <c r="E2057" s="86"/>
      <c r="F2057" s="86"/>
    </row>
    <row r="2058" spans="5:6" s="80" customFormat="1" x14ac:dyDescent="0.2">
      <c r="E2058" s="86"/>
      <c r="F2058" s="86"/>
    </row>
    <row r="2059" spans="5:6" s="80" customFormat="1" x14ac:dyDescent="0.2">
      <c r="E2059" s="86"/>
      <c r="F2059" s="86"/>
    </row>
    <row r="2060" spans="5:6" s="80" customFormat="1" x14ac:dyDescent="0.2">
      <c r="E2060" s="86"/>
      <c r="F2060" s="86"/>
    </row>
    <row r="2061" spans="5:6" s="80" customFormat="1" x14ac:dyDescent="0.2">
      <c r="E2061" s="86"/>
      <c r="F2061" s="86"/>
    </row>
    <row r="2062" spans="5:6" s="80" customFormat="1" x14ac:dyDescent="0.2">
      <c r="E2062" s="86"/>
      <c r="F2062" s="86"/>
    </row>
    <row r="2063" spans="5:6" s="80" customFormat="1" x14ac:dyDescent="0.2">
      <c r="E2063" s="86"/>
      <c r="F2063" s="86"/>
    </row>
    <row r="2064" spans="5:6" s="80" customFormat="1" x14ac:dyDescent="0.2">
      <c r="E2064" s="86"/>
      <c r="F2064" s="86"/>
    </row>
    <row r="2065" spans="5:6" s="80" customFormat="1" x14ac:dyDescent="0.2">
      <c r="E2065" s="86"/>
      <c r="F2065" s="86"/>
    </row>
    <row r="2066" spans="5:6" s="80" customFormat="1" x14ac:dyDescent="0.2">
      <c r="E2066" s="86"/>
      <c r="F2066" s="86"/>
    </row>
    <row r="2067" spans="5:6" s="80" customFormat="1" x14ac:dyDescent="0.2">
      <c r="E2067" s="86"/>
      <c r="F2067" s="86"/>
    </row>
    <row r="2068" spans="5:6" s="80" customFormat="1" x14ac:dyDescent="0.2">
      <c r="E2068" s="86"/>
      <c r="F2068" s="86"/>
    </row>
    <row r="2069" spans="5:6" s="80" customFormat="1" x14ac:dyDescent="0.2">
      <c r="E2069" s="86"/>
      <c r="F2069" s="86"/>
    </row>
    <row r="2070" spans="5:6" s="80" customFormat="1" x14ac:dyDescent="0.2">
      <c r="E2070" s="86"/>
      <c r="F2070" s="86"/>
    </row>
    <row r="2071" spans="5:6" s="80" customFormat="1" x14ac:dyDescent="0.2">
      <c r="E2071" s="86"/>
      <c r="F2071" s="86"/>
    </row>
    <row r="2072" spans="5:6" s="80" customFormat="1" x14ac:dyDescent="0.2">
      <c r="E2072" s="86"/>
      <c r="F2072" s="86"/>
    </row>
    <row r="2073" spans="5:6" s="80" customFormat="1" x14ac:dyDescent="0.2">
      <c r="E2073" s="86"/>
      <c r="F2073" s="86"/>
    </row>
    <row r="2074" spans="5:6" s="80" customFormat="1" x14ac:dyDescent="0.2">
      <c r="E2074" s="86"/>
      <c r="F2074" s="86"/>
    </row>
    <row r="2075" spans="5:6" s="80" customFormat="1" x14ac:dyDescent="0.2">
      <c r="E2075" s="86"/>
      <c r="F2075" s="86"/>
    </row>
    <row r="2076" spans="5:6" s="80" customFormat="1" x14ac:dyDescent="0.2">
      <c r="E2076" s="86"/>
      <c r="F2076" s="86"/>
    </row>
    <row r="2077" spans="5:6" s="80" customFormat="1" x14ac:dyDescent="0.2">
      <c r="E2077" s="86"/>
      <c r="F2077" s="86"/>
    </row>
    <row r="2078" spans="5:6" s="80" customFormat="1" x14ac:dyDescent="0.2">
      <c r="E2078" s="86"/>
      <c r="F2078" s="86"/>
    </row>
    <row r="2079" spans="5:6" s="80" customFormat="1" x14ac:dyDescent="0.2">
      <c r="E2079" s="86"/>
      <c r="F2079" s="86"/>
    </row>
    <row r="2080" spans="5:6" s="80" customFormat="1" x14ac:dyDescent="0.2">
      <c r="E2080" s="86"/>
      <c r="F2080" s="86"/>
    </row>
    <row r="2081" spans="5:6" s="80" customFormat="1" x14ac:dyDescent="0.2">
      <c r="E2081" s="86"/>
      <c r="F2081" s="86"/>
    </row>
    <row r="2082" spans="5:6" s="80" customFormat="1" x14ac:dyDescent="0.2">
      <c r="E2082" s="86"/>
      <c r="F2082" s="86"/>
    </row>
    <row r="2083" spans="5:6" s="80" customFormat="1" x14ac:dyDescent="0.2">
      <c r="E2083" s="86"/>
      <c r="F2083" s="86"/>
    </row>
    <row r="2084" spans="5:6" s="80" customFormat="1" x14ac:dyDescent="0.2">
      <c r="E2084" s="86"/>
      <c r="F2084" s="86"/>
    </row>
    <row r="2085" spans="5:6" s="80" customFormat="1" x14ac:dyDescent="0.2">
      <c r="E2085" s="86"/>
      <c r="F2085" s="86"/>
    </row>
    <row r="2086" spans="5:6" s="80" customFormat="1" x14ac:dyDescent="0.2">
      <c r="E2086" s="86"/>
      <c r="F2086" s="86"/>
    </row>
    <row r="2087" spans="5:6" s="80" customFormat="1" x14ac:dyDescent="0.2">
      <c r="E2087" s="86"/>
      <c r="F2087" s="86"/>
    </row>
    <row r="2088" spans="5:6" s="80" customFormat="1" x14ac:dyDescent="0.2">
      <c r="E2088" s="86"/>
      <c r="F2088" s="86"/>
    </row>
    <row r="2089" spans="5:6" s="80" customFormat="1" x14ac:dyDescent="0.2">
      <c r="E2089" s="86"/>
      <c r="F2089" s="86"/>
    </row>
    <row r="2090" spans="5:6" s="80" customFormat="1" x14ac:dyDescent="0.2">
      <c r="E2090" s="86"/>
      <c r="F2090" s="86"/>
    </row>
    <row r="2091" spans="5:6" s="80" customFormat="1" x14ac:dyDescent="0.2">
      <c r="E2091" s="86"/>
      <c r="F2091" s="86"/>
    </row>
    <row r="2092" spans="5:6" s="80" customFormat="1" x14ac:dyDescent="0.2">
      <c r="E2092" s="86"/>
      <c r="F2092" s="86"/>
    </row>
    <row r="2093" spans="5:6" s="80" customFormat="1" x14ac:dyDescent="0.2">
      <c r="E2093" s="86"/>
      <c r="F2093" s="86"/>
    </row>
    <row r="2094" spans="5:6" s="80" customFormat="1" x14ac:dyDescent="0.2">
      <c r="E2094" s="86"/>
      <c r="F2094" s="86"/>
    </row>
    <row r="2095" spans="5:6" s="80" customFormat="1" x14ac:dyDescent="0.2">
      <c r="E2095" s="86"/>
      <c r="F2095" s="86"/>
    </row>
    <row r="2096" spans="5:6" s="80" customFormat="1" x14ac:dyDescent="0.2">
      <c r="E2096" s="86"/>
      <c r="F2096" s="86"/>
    </row>
    <row r="2097" spans="5:6" s="80" customFormat="1" x14ac:dyDescent="0.2">
      <c r="E2097" s="86"/>
      <c r="F2097" s="86"/>
    </row>
    <row r="2098" spans="5:6" s="80" customFormat="1" x14ac:dyDescent="0.2">
      <c r="E2098" s="86"/>
      <c r="F2098" s="86"/>
    </row>
    <row r="2099" spans="5:6" s="80" customFormat="1" x14ac:dyDescent="0.2">
      <c r="E2099" s="86"/>
      <c r="F2099" s="86"/>
    </row>
    <row r="2100" spans="5:6" s="80" customFormat="1" x14ac:dyDescent="0.2">
      <c r="E2100" s="86"/>
      <c r="F2100" s="86"/>
    </row>
    <row r="2101" spans="5:6" s="80" customFormat="1" x14ac:dyDescent="0.2">
      <c r="E2101" s="86"/>
      <c r="F2101" s="86"/>
    </row>
    <row r="2102" spans="5:6" s="80" customFormat="1" x14ac:dyDescent="0.2">
      <c r="E2102" s="86"/>
      <c r="F2102" s="86"/>
    </row>
    <row r="2103" spans="5:6" s="80" customFormat="1" x14ac:dyDescent="0.2">
      <c r="E2103" s="86"/>
      <c r="F2103" s="86"/>
    </row>
    <row r="2104" spans="5:6" s="80" customFormat="1" x14ac:dyDescent="0.2">
      <c r="E2104" s="86"/>
      <c r="F2104" s="86"/>
    </row>
    <row r="2105" spans="5:6" s="80" customFormat="1" x14ac:dyDescent="0.2">
      <c r="E2105" s="86"/>
      <c r="F2105" s="86"/>
    </row>
    <row r="2106" spans="5:6" s="80" customFormat="1" x14ac:dyDescent="0.2">
      <c r="E2106" s="86"/>
      <c r="F2106" s="86"/>
    </row>
    <row r="2107" spans="5:6" s="80" customFormat="1" x14ac:dyDescent="0.2">
      <c r="E2107" s="86"/>
      <c r="F2107" s="86"/>
    </row>
    <row r="2108" spans="5:6" s="80" customFormat="1" x14ac:dyDescent="0.2">
      <c r="E2108" s="86"/>
      <c r="F2108" s="86"/>
    </row>
    <row r="2109" spans="5:6" s="80" customFormat="1" x14ac:dyDescent="0.2">
      <c r="E2109" s="86"/>
      <c r="F2109" s="86"/>
    </row>
    <row r="2110" spans="5:6" s="80" customFormat="1" x14ac:dyDescent="0.2">
      <c r="E2110" s="86"/>
      <c r="F2110" s="86"/>
    </row>
    <row r="2111" spans="5:6" s="80" customFormat="1" x14ac:dyDescent="0.2">
      <c r="E2111" s="86"/>
      <c r="F2111" s="86"/>
    </row>
    <row r="2112" spans="5:6" s="80" customFormat="1" x14ac:dyDescent="0.2">
      <c r="E2112" s="86"/>
      <c r="F2112" s="86"/>
    </row>
    <row r="2113" spans="5:6" s="80" customFormat="1" x14ac:dyDescent="0.2">
      <c r="E2113" s="86"/>
      <c r="F2113" s="86"/>
    </row>
    <row r="2114" spans="5:6" s="80" customFormat="1" x14ac:dyDescent="0.2">
      <c r="E2114" s="86"/>
      <c r="F2114" s="86"/>
    </row>
    <row r="2115" spans="5:6" s="80" customFormat="1" x14ac:dyDescent="0.2">
      <c r="E2115" s="86"/>
      <c r="F2115" s="86"/>
    </row>
    <row r="2116" spans="5:6" s="80" customFormat="1" x14ac:dyDescent="0.2">
      <c r="E2116" s="86"/>
      <c r="F2116" s="86"/>
    </row>
    <row r="2117" spans="5:6" s="80" customFormat="1" x14ac:dyDescent="0.2">
      <c r="E2117" s="86"/>
      <c r="F2117" s="86"/>
    </row>
    <row r="2118" spans="5:6" s="80" customFormat="1" x14ac:dyDescent="0.2">
      <c r="E2118" s="86"/>
      <c r="F2118" s="86"/>
    </row>
    <row r="2119" spans="5:6" s="80" customFormat="1" x14ac:dyDescent="0.2">
      <c r="E2119" s="86"/>
      <c r="F2119" s="86"/>
    </row>
    <row r="2120" spans="5:6" s="80" customFormat="1" x14ac:dyDescent="0.2">
      <c r="E2120" s="86"/>
      <c r="F2120" s="86"/>
    </row>
    <row r="2121" spans="5:6" s="80" customFormat="1" x14ac:dyDescent="0.2">
      <c r="E2121" s="86"/>
      <c r="F2121" s="86"/>
    </row>
    <row r="2122" spans="5:6" s="80" customFormat="1" x14ac:dyDescent="0.2">
      <c r="E2122" s="86"/>
      <c r="F2122" s="86"/>
    </row>
    <row r="2123" spans="5:6" s="80" customFormat="1" x14ac:dyDescent="0.2">
      <c r="E2123" s="86"/>
      <c r="F2123" s="86"/>
    </row>
    <row r="2124" spans="5:6" s="80" customFormat="1" x14ac:dyDescent="0.2">
      <c r="E2124" s="86"/>
      <c r="F2124" s="86"/>
    </row>
    <row r="2125" spans="5:6" s="80" customFormat="1" x14ac:dyDescent="0.2">
      <c r="E2125" s="86"/>
      <c r="F2125" s="86"/>
    </row>
    <row r="2126" spans="5:6" s="80" customFormat="1" x14ac:dyDescent="0.2">
      <c r="E2126" s="86"/>
      <c r="F2126" s="86"/>
    </row>
    <row r="2127" spans="5:6" s="80" customFormat="1" x14ac:dyDescent="0.2">
      <c r="E2127" s="86"/>
      <c r="F2127" s="86"/>
    </row>
    <row r="2128" spans="5:6" s="80" customFormat="1" x14ac:dyDescent="0.2">
      <c r="E2128" s="86"/>
      <c r="F2128" s="86"/>
    </row>
    <row r="2129" spans="5:6" s="80" customFormat="1" x14ac:dyDescent="0.2">
      <c r="E2129" s="86"/>
      <c r="F2129" s="86"/>
    </row>
    <row r="2130" spans="5:6" s="80" customFormat="1" x14ac:dyDescent="0.2">
      <c r="E2130" s="86"/>
      <c r="F2130" s="86"/>
    </row>
    <row r="2131" spans="5:6" s="80" customFormat="1" x14ac:dyDescent="0.2">
      <c r="E2131" s="86"/>
      <c r="F2131" s="86"/>
    </row>
    <row r="2132" spans="5:6" s="80" customFormat="1" x14ac:dyDescent="0.2">
      <c r="E2132" s="86"/>
      <c r="F2132" s="86"/>
    </row>
    <row r="2133" spans="5:6" s="80" customFormat="1" x14ac:dyDescent="0.2">
      <c r="E2133" s="86"/>
      <c r="F2133" s="86"/>
    </row>
    <row r="2134" spans="5:6" s="80" customFormat="1" x14ac:dyDescent="0.2">
      <c r="E2134" s="86"/>
      <c r="F2134" s="86"/>
    </row>
    <row r="2135" spans="5:6" s="80" customFormat="1" x14ac:dyDescent="0.2">
      <c r="E2135" s="86"/>
      <c r="F2135" s="86"/>
    </row>
    <row r="2136" spans="5:6" s="80" customFormat="1" x14ac:dyDescent="0.2">
      <c r="E2136" s="86"/>
      <c r="F2136" s="86"/>
    </row>
    <row r="2137" spans="5:6" s="80" customFormat="1" x14ac:dyDescent="0.2">
      <c r="E2137" s="86"/>
      <c r="F2137" s="86"/>
    </row>
    <row r="2138" spans="5:6" s="80" customFormat="1" x14ac:dyDescent="0.2">
      <c r="E2138" s="86"/>
      <c r="F2138" s="86"/>
    </row>
    <row r="2139" spans="5:6" s="80" customFormat="1" x14ac:dyDescent="0.2">
      <c r="E2139" s="86"/>
      <c r="F2139" s="86"/>
    </row>
    <row r="2140" spans="5:6" s="80" customFormat="1" x14ac:dyDescent="0.2">
      <c r="E2140" s="86"/>
      <c r="F2140" s="86"/>
    </row>
    <row r="2141" spans="5:6" s="80" customFormat="1" x14ac:dyDescent="0.2">
      <c r="E2141" s="86"/>
      <c r="F2141" s="86"/>
    </row>
    <row r="2142" spans="5:6" s="80" customFormat="1" x14ac:dyDescent="0.2">
      <c r="E2142" s="86"/>
      <c r="F2142" s="86"/>
    </row>
    <row r="2143" spans="5:6" s="80" customFormat="1" x14ac:dyDescent="0.2">
      <c r="E2143" s="86"/>
      <c r="F2143" s="86"/>
    </row>
    <row r="2144" spans="5:6" s="80" customFormat="1" x14ac:dyDescent="0.2">
      <c r="E2144" s="86"/>
      <c r="F2144" s="86"/>
    </row>
    <row r="2145" spans="5:6" s="80" customFormat="1" x14ac:dyDescent="0.2">
      <c r="E2145" s="86"/>
      <c r="F2145" s="86"/>
    </row>
    <row r="2146" spans="5:6" s="80" customFormat="1" x14ac:dyDescent="0.2">
      <c r="E2146" s="86"/>
      <c r="F2146" s="86"/>
    </row>
    <row r="2147" spans="5:6" s="80" customFormat="1" x14ac:dyDescent="0.2">
      <c r="E2147" s="86"/>
      <c r="F2147" s="86"/>
    </row>
    <row r="2148" spans="5:6" s="80" customFormat="1" x14ac:dyDescent="0.2">
      <c r="E2148" s="86"/>
      <c r="F2148" s="86"/>
    </row>
    <row r="2149" spans="5:6" s="80" customFormat="1" x14ac:dyDescent="0.2">
      <c r="E2149" s="86"/>
      <c r="F2149" s="86"/>
    </row>
    <row r="2150" spans="5:6" s="80" customFormat="1" x14ac:dyDescent="0.2">
      <c r="E2150" s="86"/>
      <c r="F2150" s="86"/>
    </row>
    <row r="2151" spans="5:6" s="80" customFormat="1" x14ac:dyDescent="0.2">
      <c r="E2151" s="86"/>
      <c r="F2151" s="86"/>
    </row>
    <row r="2152" spans="5:6" s="80" customFormat="1" x14ac:dyDescent="0.2">
      <c r="E2152" s="86"/>
      <c r="F2152" s="86"/>
    </row>
    <row r="2153" spans="5:6" s="80" customFormat="1" x14ac:dyDescent="0.2">
      <c r="E2153" s="86"/>
      <c r="F2153" s="86"/>
    </row>
    <row r="2154" spans="5:6" s="80" customFormat="1" x14ac:dyDescent="0.2">
      <c r="E2154" s="86"/>
      <c r="F2154" s="86"/>
    </row>
    <row r="2155" spans="5:6" s="80" customFormat="1" x14ac:dyDescent="0.2">
      <c r="E2155" s="86"/>
      <c r="F2155" s="86"/>
    </row>
    <row r="2156" spans="5:6" s="80" customFormat="1" x14ac:dyDescent="0.2">
      <c r="E2156" s="86"/>
      <c r="F2156" s="86"/>
    </row>
    <row r="2157" spans="5:6" s="80" customFormat="1" x14ac:dyDescent="0.2">
      <c r="E2157" s="86"/>
      <c r="F2157" s="86"/>
    </row>
    <row r="2158" spans="5:6" s="80" customFormat="1" x14ac:dyDescent="0.2">
      <c r="E2158" s="86"/>
      <c r="F2158" s="86"/>
    </row>
    <row r="2159" spans="5:6" s="80" customFormat="1" x14ac:dyDescent="0.2">
      <c r="E2159" s="86"/>
      <c r="F2159" s="86"/>
    </row>
    <row r="2160" spans="5:6" s="80" customFormat="1" x14ac:dyDescent="0.2">
      <c r="E2160" s="86"/>
      <c r="F2160" s="86"/>
    </row>
    <row r="2161" spans="5:6" s="80" customFormat="1" x14ac:dyDescent="0.2">
      <c r="E2161" s="86"/>
      <c r="F2161" s="86"/>
    </row>
    <row r="2162" spans="5:6" s="80" customFormat="1" x14ac:dyDescent="0.2">
      <c r="E2162" s="86"/>
      <c r="F2162" s="86"/>
    </row>
    <row r="2163" spans="5:6" s="80" customFormat="1" x14ac:dyDescent="0.2">
      <c r="E2163" s="86"/>
      <c r="F2163" s="86"/>
    </row>
    <row r="2164" spans="5:6" s="80" customFormat="1" x14ac:dyDescent="0.2">
      <c r="E2164" s="86"/>
      <c r="F2164" s="86"/>
    </row>
    <row r="2165" spans="5:6" s="80" customFormat="1" x14ac:dyDescent="0.2">
      <c r="E2165" s="86"/>
      <c r="F2165" s="86"/>
    </row>
    <row r="2166" spans="5:6" s="80" customFormat="1" x14ac:dyDescent="0.2">
      <c r="E2166" s="86"/>
      <c r="F2166" s="86"/>
    </row>
    <row r="2167" spans="5:6" s="80" customFormat="1" x14ac:dyDescent="0.2">
      <c r="E2167" s="86"/>
      <c r="F2167" s="86"/>
    </row>
    <row r="2168" spans="5:6" s="80" customFormat="1" x14ac:dyDescent="0.2">
      <c r="E2168" s="86"/>
      <c r="F2168" s="86"/>
    </row>
    <row r="2169" spans="5:6" s="80" customFormat="1" x14ac:dyDescent="0.2">
      <c r="E2169" s="86"/>
      <c r="F2169" s="86"/>
    </row>
    <row r="2170" spans="5:6" s="80" customFormat="1" x14ac:dyDescent="0.2">
      <c r="E2170" s="86"/>
      <c r="F2170" s="86"/>
    </row>
    <row r="2171" spans="5:6" s="80" customFormat="1" x14ac:dyDescent="0.2">
      <c r="E2171" s="86"/>
      <c r="F2171" s="86"/>
    </row>
    <row r="2172" spans="5:6" s="80" customFormat="1" x14ac:dyDescent="0.2">
      <c r="E2172" s="86"/>
      <c r="F2172" s="86"/>
    </row>
    <row r="2173" spans="5:6" s="80" customFormat="1" x14ac:dyDescent="0.2">
      <c r="E2173" s="86"/>
      <c r="F2173" s="86"/>
    </row>
    <row r="2174" spans="5:6" s="80" customFormat="1" x14ac:dyDescent="0.2">
      <c r="E2174" s="86"/>
      <c r="F2174" s="86"/>
    </row>
    <row r="2175" spans="5:6" s="80" customFormat="1" x14ac:dyDescent="0.2">
      <c r="E2175" s="86"/>
      <c r="F2175" s="86"/>
    </row>
    <row r="2176" spans="5:6" s="80" customFormat="1" x14ac:dyDescent="0.2">
      <c r="E2176" s="86"/>
      <c r="F2176" s="86"/>
    </row>
    <row r="2177" spans="5:6" s="80" customFormat="1" x14ac:dyDescent="0.2">
      <c r="E2177" s="86"/>
      <c r="F2177" s="86"/>
    </row>
    <row r="2178" spans="5:6" s="80" customFormat="1" x14ac:dyDescent="0.2">
      <c r="E2178" s="86"/>
      <c r="F2178" s="86"/>
    </row>
    <row r="2179" spans="5:6" s="80" customFormat="1" x14ac:dyDescent="0.2">
      <c r="E2179" s="86"/>
      <c r="F2179" s="86"/>
    </row>
    <row r="2180" spans="5:6" s="80" customFormat="1" x14ac:dyDescent="0.2">
      <c r="E2180" s="86"/>
      <c r="F2180" s="86"/>
    </row>
    <row r="2181" spans="5:6" s="80" customFormat="1" x14ac:dyDescent="0.2">
      <c r="E2181" s="86"/>
      <c r="F2181" s="86"/>
    </row>
    <row r="2182" spans="5:6" s="80" customFormat="1" x14ac:dyDescent="0.2">
      <c r="E2182" s="86"/>
      <c r="F2182" s="86"/>
    </row>
    <row r="2183" spans="5:6" s="80" customFormat="1" x14ac:dyDescent="0.2">
      <c r="E2183" s="86"/>
      <c r="F2183" s="86"/>
    </row>
    <row r="2184" spans="5:6" s="80" customFormat="1" x14ac:dyDescent="0.2">
      <c r="E2184" s="86"/>
      <c r="F2184" s="86"/>
    </row>
    <row r="2185" spans="5:6" s="80" customFormat="1" x14ac:dyDescent="0.2">
      <c r="E2185" s="86"/>
      <c r="F2185" s="86"/>
    </row>
    <row r="2186" spans="5:6" s="80" customFormat="1" x14ac:dyDescent="0.2">
      <c r="E2186" s="86"/>
      <c r="F2186" s="86"/>
    </row>
    <row r="2187" spans="5:6" s="80" customFormat="1" x14ac:dyDescent="0.2">
      <c r="E2187" s="86"/>
      <c r="F2187" s="86"/>
    </row>
    <row r="2188" spans="5:6" s="80" customFormat="1" x14ac:dyDescent="0.2">
      <c r="E2188" s="86"/>
      <c r="F2188" s="86"/>
    </row>
    <row r="2189" spans="5:6" s="80" customFormat="1" x14ac:dyDescent="0.2">
      <c r="E2189" s="86"/>
      <c r="F2189" s="86"/>
    </row>
    <row r="2190" spans="5:6" s="80" customFormat="1" x14ac:dyDescent="0.2">
      <c r="E2190" s="86"/>
      <c r="F2190" s="86"/>
    </row>
    <row r="2191" spans="5:6" s="80" customFormat="1" x14ac:dyDescent="0.2">
      <c r="E2191" s="86"/>
      <c r="F2191" s="86"/>
    </row>
    <row r="2192" spans="5:6" s="80" customFormat="1" x14ac:dyDescent="0.2">
      <c r="E2192" s="86"/>
      <c r="F2192" s="86"/>
    </row>
    <row r="2193" spans="5:6" s="80" customFormat="1" x14ac:dyDescent="0.2">
      <c r="E2193" s="86"/>
      <c r="F2193" s="86"/>
    </row>
    <row r="2194" spans="5:6" s="80" customFormat="1" x14ac:dyDescent="0.2">
      <c r="E2194" s="86"/>
      <c r="F2194" s="86"/>
    </row>
    <row r="2195" spans="5:6" s="80" customFormat="1" x14ac:dyDescent="0.2">
      <c r="E2195" s="86"/>
      <c r="F2195" s="86"/>
    </row>
    <row r="2196" spans="5:6" s="80" customFormat="1" x14ac:dyDescent="0.2">
      <c r="E2196" s="86"/>
      <c r="F2196" s="86"/>
    </row>
    <row r="2197" spans="5:6" s="80" customFormat="1" x14ac:dyDescent="0.2">
      <c r="E2197" s="86"/>
      <c r="F2197" s="86"/>
    </row>
    <row r="2198" spans="5:6" s="80" customFormat="1" x14ac:dyDescent="0.2">
      <c r="E2198" s="86"/>
      <c r="F2198" s="86"/>
    </row>
    <row r="2199" spans="5:6" s="80" customFormat="1" x14ac:dyDescent="0.2">
      <c r="E2199" s="86"/>
      <c r="F2199" s="86"/>
    </row>
    <row r="2200" spans="5:6" s="80" customFormat="1" x14ac:dyDescent="0.2">
      <c r="E2200" s="86"/>
      <c r="F2200" s="86"/>
    </row>
    <row r="2201" spans="5:6" s="80" customFormat="1" x14ac:dyDescent="0.2">
      <c r="E2201" s="86"/>
      <c r="F2201" s="86"/>
    </row>
    <row r="2202" spans="5:6" s="80" customFormat="1" x14ac:dyDescent="0.2">
      <c r="E2202" s="86"/>
      <c r="F2202" s="86"/>
    </row>
    <row r="2203" spans="5:6" s="80" customFormat="1" x14ac:dyDescent="0.2">
      <c r="E2203" s="86"/>
      <c r="F2203" s="86"/>
    </row>
    <row r="2204" spans="5:6" s="80" customFormat="1" x14ac:dyDescent="0.2">
      <c r="E2204" s="86"/>
      <c r="F2204" s="86"/>
    </row>
    <row r="2205" spans="5:6" s="80" customFormat="1" x14ac:dyDescent="0.2">
      <c r="E2205" s="86"/>
      <c r="F2205" s="86"/>
    </row>
    <row r="2206" spans="5:6" s="80" customFormat="1" x14ac:dyDescent="0.2">
      <c r="E2206" s="86"/>
      <c r="F2206" s="86"/>
    </row>
    <row r="2207" spans="5:6" s="80" customFormat="1" x14ac:dyDescent="0.2">
      <c r="E2207" s="86"/>
      <c r="F2207" s="86"/>
    </row>
    <row r="2208" spans="5:6" s="80" customFormat="1" x14ac:dyDescent="0.2">
      <c r="E2208" s="86"/>
      <c r="F2208" s="86"/>
    </row>
    <row r="2209" spans="5:6" s="80" customFormat="1" x14ac:dyDescent="0.2">
      <c r="E2209" s="86"/>
      <c r="F2209" s="86"/>
    </row>
    <row r="2210" spans="5:6" s="80" customFormat="1" x14ac:dyDescent="0.2">
      <c r="E2210" s="86"/>
      <c r="F2210" s="86"/>
    </row>
    <row r="2211" spans="5:6" s="80" customFormat="1" x14ac:dyDescent="0.2">
      <c r="E2211" s="86"/>
      <c r="F2211" s="86"/>
    </row>
    <row r="2212" spans="5:6" s="80" customFormat="1" x14ac:dyDescent="0.2">
      <c r="E2212" s="86"/>
      <c r="F2212" s="86"/>
    </row>
    <row r="2213" spans="5:6" s="80" customFormat="1" x14ac:dyDescent="0.2">
      <c r="E2213" s="86"/>
      <c r="F2213" s="86"/>
    </row>
    <row r="2214" spans="5:6" s="80" customFormat="1" x14ac:dyDescent="0.2">
      <c r="E2214" s="86"/>
      <c r="F2214" s="86"/>
    </row>
    <row r="2215" spans="5:6" s="80" customFormat="1" x14ac:dyDescent="0.2">
      <c r="E2215" s="86"/>
      <c r="F2215" s="86"/>
    </row>
    <row r="2216" spans="5:6" s="80" customFormat="1" x14ac:dyDescent="0.2">
      <c r="E2216" s="86"/>
      <c r="F2216" s="86"/>
    </row>
    <row r="2217" spans="5:6" s="80" customFormat="1" x14ac:dyDescent="0.2">
      <c r="E2217" s="86"/>
      <c r="F2217" s="86"/>
    </row>
    <row r="2218" spans="5:6" s="80" customFormat="1" x14ac:dyDescent="0.2">
      <c r="E2218" s="86"/>
      <c r="F2218" s="86"/>
    </row>
    <row r="2219" spans="5:6" s="80" customFormat="1" x14ac:dyDescent="0.2">
      <c r="E2219" s="86"/>
      <c r="F2219" s="86"/>
    </row>
    <row r="2220" spans="5:6" s="80" customFormat="1" x14ac:dyDescent="0.2">
      <c r="E2220" s="86"/>
      <c r="F2220" s="86"/>
    </row>
    <row r="2221" spans="5:6" s="80" customFormat="1" x14ac:dyDescent="0.2">
      <c r="E2221" s="86"/>
      <c r="F2221" s="86"/>
    </row>
    <row r="2222" spans="5:6" s="80" customFormat="1" x14ac:dyDescent="0.2">
      <c r="E2222" s="86"/>
      <c r="F2222" s="86"/>
    </row>
    <row r="2223" spans="5:6" s="80" customFormat="1" x14ac:dyDescent="0.2">
      <c r="E2223" s="86"/>
      <c r="F2223" s="86"/>
    </row>
    <row r="2224" spans="5:6" s="80" customFormat="1" x14ac:dyDescent="0.2">
      <c r="E2224" s="86"/>
      <c r="F2224" s="86"/>
    </row>
    <row r="2225" spans="5:6" s="80" customFormat="1" x14ac:dyDescent="0.2">
      <c r="E2225" s="86"/>
      <c r="F2225" s="86"/>
    </row>
    <row r="2226" spans="5:6" s="80" customFormat="1" x14ac:dyDescent="0.2">
      <c r="E2226" s="86"/>
      <c r="F2226" s="86"/>
    </row>
    <row r="2227" spans="5:6" s="80" customFormat="1" x14ac:dyDescent="0.2">
      <c r="E2227" s="86"/>
      <c r="F2227" s="86"/>
    </row>
    <row r="2228" spans="5:6" s="80" customFormat="1" x14ac:dyDescent="0.2">
      <c r="E2228" s="86"/>
      <c r="F2228" s="86"/>
    </row>
    <row r="2229" spans="5:6" s="80" customFormat="1" x14ac:dyDescent="0.2">
      <c r="E2229" s="86"/>
      <c r="F2229" s="86"/>
    </row>
    <row r="2230" spans="5:6" s="80" customFormat="1" x14ac:dyDescent="0.2">
      <c r="E2230" s="86"/>
      <c r="F2230" s="86"/>
    </row>
    <row r="2231" spans="5:6" s="80" customFormat="1" x14ac:dyDescent="0.2">
      <c r="E2231" s="86"/>
      <c r="F2231" s="86"/>
    </row>
    <row r="2232" spans="5:6" s="80" customFormat="1" x14ac:dyDescent="0.2">
      <c r="E2232" s="86"/>
      <c r="F2232" s="86"/>
    </row>
    <row r="2233" spans="5:6" s="80" customFormat="1" x14ac:dyDescent="0.2">
      <c r="E2233" s="86"/>
      <c r="F2233" s="86"/>
    </row>
    <row r="2234" spans="5:6" s="80" customFormat="1" x14ac:dyDescent="0.2">
      <c r="E2234" s="86"/>
      <c r="F2234" s="86"/>
    </row>
    <row r="2235" spans="5:6" s="80" customFormat="1" x14ac:dyDescent="0.2">
      <c r="E2235" s="86"/>
      <c r="F2235" s="86"/>
    </row>
    <row r="2236" spans="5:6" s="80" customFormat="1" x14ac:dyDescent="0.2">
      <c r="E2236" s="86"/>
      <c r="F2236" s="86"/>
    </row>
    <row r="2237" spans="5:6" s="80" customFormat="1" x14ac:dyDescent="0.2">
      <c r="E2237" s="86"/>
      <c r="F2237" s="86"/>
    </row>
    <row r="2238" spans="5:6" s="80" customFormat="1" x14ac:dyDescent="0.2">
      <c r="E2238" s="86"/>
      <c r="F2238" s="86"/>
    </row>
    <row r="2239" spans="5:6" s="80" customFormat="1" x14ac:dyDescent="0.2">
      <c r="E2239" s="86"/>
      <c r="F2239" s="86"/>
    </row>
    <row r="2240" spans="5:6" s="80" customFormat="1" x14ac:dyDescent="0.2">
      <c r="E2240" s="86"/>
      <c r="F2240" s="86"/>
    </row>
    <row r="2241" spans="5:6" s="80" customFormat="1" x14ac:dyDescent="0.2">
      <c r="E2241" s="86"/>
      <c r="F2241" s="86"/>
    </row>
    <row r="2242" spans="5:6" s="80" customFormat="1" x14ac:dyDescent="0.2">
      <c r="E2242" s="86"/>
      <c r="F2242" s="86"/>
    </row>
    <row r="2243" spans="5:6" s="80" customFormat="1" x14ac:dyDescent="0.2">
      <c r="E2243" s="86"/>
      <c r="F2243" s="86"/>
    </row>
    <row r="2244" spans="5:6" s="80" customFormat="1" x14ac:dyDescent="0.2">
      <c r="E2244" s="86"/>
      <c r="F2244" s="86"/>
    </row>
    <row r="2245" spans="5:6" s="80" customFormat="1" x14ac:dyDescent="0.2">
      <c r="E2245" s="86"/>
      <c r="F2245" s="86"/>
    </row>
    <row r="2246" spans="5:6" s="80" customFormat="1" x14ac:dyDescent="0.2">
      <c r="E2246" s="86"/>
      <c r="F2246" s="86"/>
    </row>
    <row r="2247" spans="5:6" s="80" customFormat="1" x14ac:dyDescent="0.2">
      <c r="E2247" s="86"/>
      <c r="F2247" s="86"/>
    </row>
    <row r="2248" spans="5:6" s="80" customFormat="1" x14ac:dyDescent="0.2">
      <c r="E2248" s="86"/>
      <c r="F2248" s="86"/>
    </row>
    <row r="2249" spans="5:6" s="80" customFormat="1" x14ac:dyDescent="0.2">
      <c r="E2249" s="86"/>
      <c r="F2249" s="86"/>
    </row>
    <row r="2250" spans="5:6" s="80" customFormat="1" x14ac:dyDescent="0.2">
      <c r="E2250" s="86"/>
      <c r="F2250" s="86"/>
    </row>
    <row r="2251" spans="5:6" s="80" customFormat="1" x14ac:dyDescent="0.2">
      <c r="E2251" s="86"/>
      <c r="F2251" s="86"/>
    </row>
    <row r="2252" spans="5:6" s="80" customFormat="1" x14ac:dyDescent="0.2">
      <c r="E2252" s="86"/>
      <c r="F2252" s="86"/>
    </row>
    <row r="2253" spans="5:6" s="80" customFormat="1" x14ac:dyDescent="0.2">
      <c r="E2253" s="86"/>
      <c r="F2253" s="86"/>
    </row>
    <row r="2254" spans="5:6" s="80" customFormat="1" x14ac:dyDescent="0.2">
      <c r="E2254" s="86"/>
      <c r="F2254" s="86"/>
    </row>
    <row r="2255" spans="5:6" s="80" customFormat="1" x14ac:dyDescent="0.2">
      <c r="E2255" s="86"/>
      <c r="F2255" s="86"/>
    </row>
    <row r="2256" spans="5:6" s="80" customFormat="1" x14ac:dyDescent="0.2">
      <c r="E2256" s="86"/>
      <c r="F2256" s="86"/>
    </row>
    <row r="2257" spans="5:6" s="80" customFormat="1" x14ac:dyDescent="0.2">
      <c r="E2257" s="86"/>
      <c r="F2257" s="86"/>
    </row>
    <row r="2258" spans="5:6" s="80" customFormat="1" x14ac:dyDescent="0.2">
      <c r="E2258" s="86"/>
      <c r="F2258" s="86"/>
    </row>
    <row r="2259" spans="5:6" s="80" customFormat="1" x14ac:dyDescent="0.2">
      <c r="E2259" s="86"/>
      <c r="F2259" s="86"/>
    </row>
    <row r="2260" spans="5:6" s="80" customFormat="1" x14ac:dyDescent="0.2">
      <c r="E2260" s="86"/>
      <c r="F2260" s="86"/>
    </row>
    <row r="2261" spans="5:6" s="80" customFormat="1" x14ac:dyDescent="0.2">
      <c r="E2261" s="86"/>
      <c r="F2261" s="86"/>
    </row>
    <row r="2262" spans="5:6" s="80" customFormat="1" x14ac:dyDescent="0.2">
      <c r="E2262" s="86"/>
      <c r="F2262" s="86"/>
    </row>
    <row r="2263" spans="5:6" s="80" customFormat="1" x14ac:dyDescent="0.2">
      <c r="E2263" s="86"/>
      <c r="F2263" s="86"/>
    </row>
    <row r="2264" spans="5:6" s="80" customFormat="1" x14ac:dyDescent="0.2">
      <c r="E2264" s="86"/>
      <c r="F2264" s="86"/>
    </row>
    <row r="2265" spans="5:6" s="80" customFormat="1" x14ac:dyDescent="0.2">
      <c r="E2265" s="86"/>
      <c r="F2265" s="86"/>
    </row>
    <row r="2266" spans="5:6" s="80" customFormat="1" x14ac:dyDescent="0.2">
      <c r="E2266" s="86"/>
      <c r="F2266" s="86"/>
    </row>
    <row r="2267" spans="5:6" s="80" customFormat="1" x14ac:dyDescent="0.2">
      <c r="E2267" s="86"/>
      <c r="F2267" s="86"/>
    </row>
    <row r="2268" spans="5:6" s="80" customFormat="1" x14ac:dyDescent="0.2">
      <c r="E2268" s="86"/>
      <c r="F2268" s="86"/>
    </row>
    <row r="2269" spans="5:6" s="80" customFormat="1" x14ac:dyDescent="0.2">
      <c r="E2269" s="86"/>
      <c r="F2269" s="86"/>
    </row>
    <row r="2270" spans="5:6" s="80" customFormat="1" x14ac:dyDescent="0.2">
      <c r="E2270" s="86"/>
      <c r="F2270" s="86"/>
    </row>
    <row r="2271" spans="5:6" s="80" customFormat="1" x14ac:dyDescent="0.2">
      <c r="E2271" s="86"/>
      <c r="F2271" s="86"/>
    </row>
    <row r="2272" spans="5:6" s="80" customFormat="1" x14ac:dyDescent="0.2">
      <c r="E2272" s="86"/>
      <c r="F2272" s="86"/>
    </row>
    <row r="2273" spans="5:6" s="80" customFormat="1" x14ac:dyDescent="0.2">
      <c r="E2273" s="86"/>
      <c r="F2273" s="86"/>
    </row>
    <row r="2274" spans="5:6" s="80" customFormat="1" x14ac:dyDescent="0.2">
      <c r="E2274" s="86"/>
      <c r="F2274" s="86"/>
    </row>
    <row r="2275" spans="5:6" s="80" customFormat="1" x14ac:dyDescent="0.2">
      <c r="E2275" s="86"/>
      <c r="F2275" s="86"/>
    </row>
    <row r="2276" spans="5:6" s="80" customFormat="1" x14ac:dyDescent="0.2">
      <c r="E2276" s="86"/>
      <c r="F2276" s="86"/>
    </row>
    <row r="2277" spans="5:6" s="80" customFormat="1" x14ac:dyDescent="0.2">
      <c r="E2277" s="86"/>
      <c r="F2277" s="86"/>
    </row>
    <row r="2278" spans="5:6" s="80" customFormat="1" x14ac:dyDescent="0.2">
      <c r="E2278" s="86"/>
      <c r="F2278" s="86"/>
    </row>
    <row r="2279" spans="5:6" s="80" customFormat="1" x14ac:dyDescent="0.2">
      <c r="E2279" s="86"/>
      <c r="F2279" s="86"/>
    </row>
    <row r="2280" spans="5:6" s="80" customFormat="1" x14ac:dyDescent="0.2">
      <c r="E2280" s="86"/>
      <c r="F2280" s="86"/>
    </row>
    <row r="2281" spans="5:6" s="80" customFormat="1" x14ac:dyDescent="0.2">
      <c r="E2281" s="86"/>
      <c r="F2281" s="86"/>
    </row>
    <row r="2282" spans="5:6" s="80" customFormat="1" x14ac:dyDescent="0.2">
      <c r="E2282" s="86"/>
      <c r="F2282" s="86"/>
    </row>
    <row r="2283" spans="5:6" s="80" customFormat="1" x14ac:dyDescent="0.2">
      <c r="E2283" s="86"/>
      <c r="F2283" s="86"/>
    </row>
    <row r="2284" spans="5:6" s="80" customFormat="1" x14ac:dyDescent="0.2">
      <c r="E2284" s="86"/>
      <c r="F2284" s="86"/>
    </row>
    <row r="2285" spans="5:6" s="80" customFormat="1" x14ac:dyDescent="0.2">
      <c r="E2285" s="86"/>
      <c r="F2285" s="86"/>
    </row>
    <row r="2286" spans="5:6" s="80" customFormat="1" x14ac:dyDescent="0.2">
      <c r="E2286" s="86"/>
      <c r="F2286" s="86"/>
    </row>
    <row r="2287" spans="5:6" s="80" customFormat="1" x14ac:dyDescent="0.2">
      <c r="E2287" s="86"/>
      <c r="F2287" s="86"/>
    </row>
    <row r="2288" spans="5:6" s="80" customFormat="1" x14ac:dyDescent="0.2">
      <c r="E2288" s="86"/>
      <c r="F2288" s="86"/>
    </row>
    <row r="2289" spans="5:6" s="80" customFormat="1" x14ac:dyDescent="0.2">
      <c r="E2289" s="86"/>
      <c r="F2289" s="86"/>
    </row>
    <row r="2290" spans="5:6" s="80" customFormat="1" x14ac:dyDescent="0.2">
      <c r="E2290" s="86"/>
      <c r="F2290" s="86"/>
    </row>
    <row r="2291" spans="5:6" s="80" customFormat="1" x14ac:dyDescent="0.2">
      <c r="E2291" s="86"/>
      <c r="F2291" s="86"/>
    </row>
    <row r="2292" spans="5:6" s="80" customFormat="1" x14ac:dyDescent="0.2">
      <c r="E2292" s="86"/>
      <c r="F2292" s="86"/>
    </row>
    <row r="2293" spans="5:6" s="80" customFormat="1" x14ac:dyDescent="0.2">
      <c r="E2293" s="86"/>
      <c r="F2293" s="86"/>
    </row>
    <row r="2294" spans="5:6" s="80" customFormat="1" x14ac:dyDescent="0.2">
      <c r="E2294" s="86"/>
      <c r="F2294" s="86"/>
    </row>
    <row r="2295" spans="5:6" s="80" customFormat="1" x14ac:dyDescent="0.2">
      <c r="E2295" s="86"/>
      <c r="F2295" s="86"/>
    </row>
    <row r="2296" spans="5:6" s="80" customFormat="1" x14ac:dyDescent="0.2">
      <c r="E2296" s="86"/>
      <c r="F2296" s="86"/>
    </row>
    <row r="2297" spans="5:6" s="80" customFormat="1" x14ac:dyDescent="0.2">
      <c r="E2297" s="86"/>
      <c r="F2297" s="86"/>
    </row>
    <row r="2298" spans="5:6" s="80" customFormat="1" x14ac:dyDescent="0.2">
      <c r="E2298" s="86"/>
      <c r="F2298" s="86"/>
    </row>
    <row r="2299" spans="5:6" s="80" customFormat="1" x14ac:dyDescent="0.2">
      <c r="E2299" s="86"/>
      <c r="F2299" s="86"/>
    </row>
    <row r="2300" spans="5:6" s="80" customFormat="1" x14ac:dyDescent="0.2">
      <c r="E2300" s="86"/>
      <c r="F2300" s="86"/>
    </row>
    <row r="2301" spans="5:6" s="80" customFormat="1" x14ac:dyDescent="0.2">
      <c r="E2301" s="86"/>
      <c r="F2301" s="86"/>
    </row>
    <row r="2302" spans="5:6" s="80" customFormat="1" x14ac:dyDescent="0.2">
      <c r="E2302" s="86"/>
      <c r="F2302" s="86"/>
    </row>
    <row r="2303" spans="5:6" s="80" customFormat="1" x14ac:dyDescent="0.2">
      <c r="E2303" s="86"/>
      <c r="F2303" s="86"/>
    </row>
    <row r="2304" spans="5:6" s="80" customFormat="1" x14ac:dyDescent="0.2">
      <c r="E2304" s="86"/>
      <c r="F2304" s="86"/>
    </row>
    <row r="2305" spans="5:6" s="80" customFormat="1" x14ac:dyDescent="0.2">
      <c r="E2305" s="86"/>
      <c r="F2305" s="86"/>
    </row>
    <row r="2306" spans="5:6" s="80" customFormat="1" x14ac:dyDescent="0.2">
      <c r="E2306" s="86"/>
      <c r="F2306" s="86"/>
    </row>
    <row r="2307" spans="5:6" s="80" customFormat="1" x14ac:dyDescent="0.2">
      <c r="E2307" s="86"/>
      <c r="F2307" s="86"/>
    </row>
    <row r="2308" spans="5:6" s="80" customFormat="1" x14ac:dyDescent="0.2">
      <c r="E2308" s="86"/>
      <c r="F2308" s="86"/>
    </row>
    <row r="2309" spans="5:6" s="80" customFormat="1" x14ac:dyDescent="0.2">
      <c r="E2309" s="86"/>
      <c r="F2309" s="86"/>
    </row>
    <row r="2310" spans="5:6" s="80" customFormat="1" x14ac:dyDescent="0.2">
      <c r="E2310" s="86"/>
      <c r="F2310" s="86"/>
    </row>
    <row r="2311" spans="5:6" s="80" customFormat="1" x14ac:dyDescent="0.2">
      <c r="E2311" s="86"/>
      <c r="F2311" s="86"/>
    </row>
    <row r="2312" spans="5:6" s="80" customFormat="1" x14ac:dyDescent="0.2">
      <c r="E2312" s="86"/>
      <c r="F2312" s="86"/>
    </row>
    <row r="2313" spans="5:6" s="80" customFormat="1" x14ac:dyDescent="0.2">
      <c r="E2313" s="86"/>
      <c r="F2313" s="86"/>
    </row>
    <row r="2314" spans="5:6" s="80" customFormat="1" x14ac:dyDescent="0.2">
      <c r="E2314" s="86"/>
      <c r="F2314" s="86"/>
    </row>
    <row r="2315" spans="5:6" s="80" customFormat="1" x14ac:dyDescent="0.2">
      <c r="E2315" s="86"/>
      <c r="F2315" s="86"/>
    </row>
    <row r="2316" spans="5:6" s="80" customFormat="1" x14ac:dyDescent="0.2">
      <c r="E2316" s="86"/>
      <c r="F2316" s="86"/>
    </row>
    <row r="2317" spans="5:6" s="80" customFormat="1" x14ac:dyDescent="0.2">
      <c r="E2317" s="86"/>
      <c r="F2317" s="86"/>
    </row>
    <row r="2318" spans="5:6" s="80" customFormat="1" x14ac:dyDescent="0.2">
      <c r="E2318" s="86"/>
      <c r="F2318" s="86"/>
    </row>
    <row r="2319" spans="5:6" s="80" customFormat="1" x14ac:dyDescent="0.2">
      <c r="E2319" s="86"/>
      <c r="F2319" s="86"/>
    </row>
    <row r="2320" spans="5:6" s="80" customFormat="1" x14ac:dyDescent="0.2">
      <c r="E2320" s="86"/>
      <c r="F2320" s="86"/>
    </row>
    <row r="2321" spans="5:6" s="80" customFormat="1" x14ac:dyDescent="0.2">
      <c r="E2321" s="86"/>
      <c r="F2321" s="86"/>
    </row>
    <row r="2322" spans="5:6" s="80" customFormat="1" x14ac:dyDescent="0.2">
      <c r="E2322" s="86"/>
      <c r="F2322" s="86"/>
    </row>
    <row r="2323" spans="5:6" s="80" customFormat="1" x14ac:dyDescent="0.2">
      <c r="E2323" s="86"/>
      <c r="F2323" s="86"/>
    </row>
    <row r="2324" spans="5:6" s="80" customFormat="1" x14ac:dyDescent="0.2">
      <c r="E2324" s="86"/>
      <c r="F2324" s="86"/>
    </row>
    <row r="2325" spans="5:6" s="80" customFormat="1" x14ac:dyDescent="0.2">
      <c r="E2325" s="86"/>
      <c r="F2325" s="86"/>
    </row>
    <row r="2326" spans="5:6" s="80" customFormat="1" x14ac:dyDescent="0.2">
      <c r="E2326" s="86"/>
      <c r="F2326" s="86"/>
    </row>
    <row r="2327" spans="5:6" s="80" customFormat="1" x14ac:dyDescent="0.2">
      <c r="E2327" s="86"/>
      <c r="F2327" s="86"/>
    </row>
    <row r="2328" spans="5:6" s="80" customFormat="1" x14ac:dyDescent="0.2">
      <c r="E2328" s="86"/>
      <c r="F2328" s="86"/>
    </row>
    <row r="2329" spans="5:6" s="80" customFormat="1" x14ac:dyDescent="0.2">
      <c r="E2329" s="86"/>
      <c r="F2329" s="86"/>
    </row>
    <row r="2330" spans="5:6" s="80" customFormat="1" x14ac:dyDescent="0.2">
      <c r="E2330" s="86"/>
      <c r="F2330" s="86"/>
    </row>
    <row r="2331" spans="5:6" s="80" customFormat="1" x14ac:dyDescent="0.2">
      <c r="E2331" s="86"/>
      <c r="F2331" s="86"/>
    </row>
    <row r="2332" spans="5:6" s="80" customFormat="1" x14ac:dyDescent="0.2">
      <c r="E2332" s="86"/>
      <c r="F2332" s="86"/>
    </row>
    <row r="2333" spans="5:6" s="80" customFormat="1" x14ac:dyDescent="0.2">
      <c r="E2333" s="86"/>
      <c r="F2333" s="86"/>
    </row>
    <row r="2334" spans="5:6" s="80" customFormat="1" x14ac:dyDescent="0.2">
      <c r="E2334" s="86"/>
      <c r="F2334" s="86"/>
    </row>
    <row r="2335" spans="5:6" s="80" customFormat="1" x14ac:dyDescent="0.2">
      <c r="E2335" s="86"/>
      <c r="F2335" s="86"/>
    </row>
    <row r="2336" spans="5:6" s="80" customFormat="1" x14ac:dyDescent="0.2">
      <c r="E2336" s="86"/>
      <c r="F2336" s="86"/>
    </row>
    <row r="2337" spans="5:6" s="80" customFormat="1" x14ac:dyDescent="0.2">
      <c r="E2337" s="86"/>
      <c r="F2337" s="86"/>
    </row>
    <row r="2338" spans="5:6" s="80" customFormat="1" x14ac:dyDescent="0.2">
      <c r="E2338" s="86"/>
      <c r="F2338" s="86"/>
    </row>
    <row r="2339" spans="5:6" s="80" customFormat="1" x14ac:dyDescent="0.2">
      <c r="E2339" s="86"/>
      <c r="F2339" s="86"/>
    </row>
    <row r="2340" spans="5:6" s="80" customFormat="1" x14ac:dyDescent="0.2">
      <c r="E2340" s="86"/>
      <c r="F2340" s="86"/>
    </row>
    <row r="2341" spans="5:6" s="80" customFormat="1" x14ac:dyDescent="0.2">
      <c r="E2341" s="86"/>
      <c r="F2341" s="86"/>
    </row>
    <row r="2342" spans="5:6" s="80" customFormat="1" x14ac:dyDescent="0.2">
      <c r="E2342" s="86"/>
      <c r="F2342" s="86"/>
    </row>
    <row r="2343" spans="5:6" s="80" customFormat="1" x14ac:dyDescent="0.2">
      <c r="E2343" s="86"/>
      <c r="F2343" s="86"/>
    </row>
    <row r="2344" spans="5:6" s="80" customFormat="1" x14ac:dyDescent="0.2">
      <c r="E2344" s="86"/>
      <c r="F2344" s="86"/>
    </row>
    <row r="2345" spans="5:6" s="80" customFormat="1" x14ac:dyDescent="0.2">
      <c r="E2345" s="86"/>
      <c r="F2345" s="86"/>
    </row>
    <row r="2346" spans="5:6" s="80" customFormat="1" x14ac:dyDescent="0.2">
      <c r="E2346" s="86"/>
      <c r="F2346" s="86"/>
    </row>
    <row r="2347" spans="5:6" s="80" customFormat="1" x14ac:dyDescent="0.2">
      <c r="E2347" s="86"/>
      <c r="F2347" s="86"/>
    </row>
    <row r="2348" spans="5:6" s="80" customFormat="1" x14ac:dyDescent="0.2">
      <c r="E2348" s="86"/>
      <c r="F2348" s="86"/>
    </row>
    <row r="2349" spans="5:6" s="80" customFormat="1" x14ac:dyDescent="0.2">
      <c r="E2349" s="86"/>
      <c r="F2349" s="86"/>
    </row>
    <row r="2350" spans="5:6" s="80" customFormat="1" x14ac:dyDescent="0.2">
      <c r="E2350" s="86"/>
      <c r="F2350" s="86"/>
    </row>
    <row r="2351" spans="5:6" s="80" customFormat="1" x14ac:dyDescent="0.2">
      <c r="E2351" s="86"/>
      <c r="F2351" s="86"/>
    </row>
    <row r="2352" spans="5:6" s="80" customFormat="1" x14ac:dyDescent="0.2">
      <c r="E2352" s="86"/>
      <c r="F2352" s="86"/>
    </row>
    <row r="2353" spans="5:6" s="80" customFormat="1" x14ac:dyDescent="0.2">
      <c r="E2353" s="86"/>
      <c r="F2353" s="86"/>
    </row>
    <row r="2354" spans="5:6" s="80" customFormat="1" x14ac:dyDescent="0.2">
      <c r="E2354" s="86"/>
      <c r="F2354" s="86"/>
    </row>
    <row r="2355" spans="5:6" s="80" customFormat="1" x14ac:dyDescent="0.2">
      <c r="E2355" s="86"/>
      <c r="F2355" s="86"/>
    </row>
    <row r="2356" spans="5:6" s="80" customFormat="1" x14ac:dyDescent="0.2">
      <c r="E2356" s="86"/>
      <c r="F2356" s="86"/>
    </row>
    <row r="2357" spans="5:6" s="80" customFormat="1" x14ac:dyDescent="0.2">
      <c r="E2357" s="86"/>
      <c r="F2357" s="86"/>
    </row>
    <row r="2358" spans="5:6" s="80" customFormat="1" x14ac:dyDescent="0.2">
      <c r="E2358" s="86"/>
      <c r="F2358" s="86"/>
    </row>
    <row r="2359" spans="5:6" s="80" customFormat="1" x14ac:dyDescent="0.2">
      <c r="E2359" s="86"/>
      <c r="F2359" s="86"/>
    </row>
    <row r="2360" spans="5:6" s="80" customFormat="1" x14ac:dyDescent="0.2">
      <c r="E2360" s="86"/>
      <c r="F2360" s="86"/>
    </row>
    <row r="2361" spans="5:6" s="80" customFormat="1" x14ac:dyDescent="0.2">
      <c r="E2361" s="86"/>
      <c r="F2361" s="86"/>
    </row>
    <row r="2362" spans="5:6" s="80" customFormat="1" x14ac:dyDescent="0.2">
      <c r="E2362" s="86"/>
      <c r="F2362" s="86"/>
    </row>
    <row r="2363" spans="5:6" s="80" customFormat="1" x14ac:dyDescent="0.2">
      <c r="E2363" s="86"/>
      <c r="F2363" s="86"/>
    </row>
    <row r="2364" spans="5:6" s="80" customFormat="1" x14ac:dyDescent="0.2">
      <c r="E2364" s="86"/>
      <c r="F2364" s="86"/>
    </row>
    <row r="2365" spans="5:6" s="80" customFormat="1" x14ac:dyDescent="0.2">
      <c r="E2365" s="86"/>
      <c r="F2365" s="86"/>
    </row>
    <row r="2366" spans="5:6" s="80" customFormat="1" x14ac:dyDescent="0.2">
      <c r="E2366" s="86"/>
      <c r="F2366" s="86"/>
    </row>
    <row r="2367" spans="5:6" s="80" customFormat="1" x14ac:dyDescent="0.2">
      <c r="E2367" s="86"/>
      <c r="F2367" s="86"/>
    </row>
    <row r="2368" spans="5:6" s="80" customFormat="1" x14ac:dyDescent="0.2">
      <c r="E2368" s="86"/>
      <c r="F2368" s="86"/>
    </row>
    <row r="2369" spans="5:6" s="80" customFormat="1" x14ac:dyDescent="0.2">
      <c r="E2369" s="86"/>
      <c r="F2369" s="86"/>
    </row>
    <row r="2370" spans="5:6" s="80" customFormat="1" x14ac:dyDescent="0.2">
      <c r="E2370" s="86"/>
      <c r="F2370" s="86"/>
    </row>
    <row r="2371" spans="5:6" s="80" customFormat="1" x14ac:dyDescent="0.2">
      <c r="E2371" s="86"/>
      <c r="F2371" s="86"/>
    </row>
    <row r="2372" spans="5:6" s="80" customFormat="1" x14ac:dyDescent="0.2">
      <c r="E2372" s="86"/>
      <c r="F2372" s="86"/>
    </row>
    <row r="2373" spans="5:6" s="80" customFormat="1" x14ac:dyDescent="0.2">
      <c r="E2373" s="86"/>
      <c r="F2373" s="86"/>
    </row>
    <row r="2374" spans="5:6" s="80" customFormat="1" x14ac:dyDescent="0.2">
      <c r="E2374" s="86"/>
      <c r="F2374" s="86"/>
    </row>
    <row r="2375" spans="5:6" s="80" customFormat="1" x14ac:dyDescent="0.2">
      <c r="E2375" s="86"/>
      <c r="F2375" s="86"/>
    </row>
    <row r="2376" spans="5:6" s="80" customFormat="1" x14ac:dyDescent="0.2">
      <c r="E2376" s="86"/>
      <c r="F2376" s="86"/>
    </row>
    <row r="2377" spans="5:6" s="80" customFormat="1" x14ac:dyDescent="0.2">
      <c r="E2377" s="86"/>
      <c r="F2377" s="86"/>
    </row>
    <row r="2378" spans="5:6" s="80" customFormat="1" x14ac:dyDescent="0.2">
      <c r="E2378" s="86"/>
      <c r="F2378" s="86"/>
    </row>
    <row r="2379" spans="5:6" s="80" customFormat="1" x14ac:dyDescent="0.2">
      <c r="E2379" s="86"/>
      <c r="F2379" s="86"/>
    </row>
    <row r="2380" spans="5:6" s="80" customFormat="1" x14ac:dyDescent="0.2">
      <c r="E2380" s="86"/>
      <c r="F2380" s="86"/>
    </row>
    <row r="2381" spans="5:6" s="80" customFormat="1" x14ac:dyDescent="0.2">
      <c r="E2381" s="86"/>
      <c r="F2381" s="86"/>
    </row>
    <row r="2382" spans="5:6" s="80" customFormat="1" x14ac:dyDescent="0.2">
      <c r="E2382" s="86"/>
      <c r="F2382" s="86"/>
    </row>
    <row r="2383" spans="5:6" s="80" customFormat="1" x14ac:dyDescent="0.2">
      <c r="E2383" s="86"/>
      <c r="F2383" s="86"/>
    </row>
    <row r="2384" spans="5:6" s="80" customFormat="1" x14ac:dyDescent="0.2">
      <c r="E2384" s="86"/>
      <c r="F2384" s="86"/>
    </row>
    <row r="2385" spans="5:6" s="80" customFormat="1" x14ac:dyDescent="0.2">
      <c r="E2385" s="86"/>
      <c r="F2385" s="86"/>
    </row>
    <row r="2386" spans="5:6" s="80" customFormat="1" x14ac:dyDescent="0.2">
      <c r="E2386" s="86"/>
      <c r="F2386" s="86"/>
    </row>
    <row r="2387" spans="5:6" s="80" customFormat="1" x14ac:dyDescent="0.2">
      <c r="E2387" s="86"/>
      <c r="F2387" s="86"/>
    </row>
    <row r="2388" spans="5:6" s="80" customFormat="1" x14ac:dyDescent="0.2">
      <c r="E2388" s="86"/>
      <c r="F2388" s="86"/>
    </row>
    <row r="2389" spans="5:6" s="80" customFormat="1" x14ac:dyDescent="0.2">
      <c r="E2389" s="86"/>
      <c r="F2389" s="86"/>
    </row>
    <row r="2390" spans="5:6" s="80" customFormat="1" x14ac:dyDescent="0.2">
      <c r="E2390" s="86"/>
      <c r="F2390" s="86"/>
    </row>
    <row r="2391" spans="5:6" s="80" customFormat="1" x14ac:dyDescent="0.2">
      <c r="E2391" s="86"/>
      <c r="F2391" s="86"/>
    </row>
    <row r="2392" spans="5:6" s="80" customFormat="1" x14ac:dyDescent="0.2">
      <c r="E2392" s="86"/>
      <c r="F2392" s="86"/>
    </row>
    <row r="2393" spans="5:6" s="80" customFormat="1" x14ac:dyDescent="0.2">
      <c r="E2393" s="86"/>
      <c r="F2393" s="86"/>
    </row>
    <row r="2394" spans="5:6" s="80" customFormat="1" x14ac:dyDescent="0.2">
      <c r="E2394" s="86"/>
      <c r="F2394" s="86"/>
    </row>
    <row r="2395" spans="5:6" s="80" customFormat="1" x14ac:dyDescent="0.2">
      <c r="E2395" s="86"/>
      <c r="F2395" s="86"/>
    </row>
    <row r="2396" spans="5:6" s="80" customFormat="1" x14ac:dyDescent="0.2">
      <c r="E2396" s="86"/>
      <c r="F2396" s="86"/>
    </row>
    <row r="2397" spans="5:6" s="80" customFormat="1" x14ac:dyDescent="0.2">
      <c r="E2397" s="86"/>
      <c r="F2397" s="86"/>
    </row>
    <row r="2398" spans="5:6" s="80" customFormat="1" x14ac:dyDescent="0.2">
      <c r="E2398" s="86"/>
      <c r="F2398" s="86"/>
    </row>
    <row r="2399" spans="5:6" s="80" customFormat="1" x14ac:dyDescent="0.2">
      <c r="E2399" s="86"/>
      <c r="F2399" s="86"/>
    </row>
    <row r="2400" spans="5:6" s="80" customFormat="1" x14ac:dyDescent="0.2">
      <c r="E2400" s="86"/>
      <c r="F2400" s="86"/>
    </row>
    <row r="2401" spans="5:6" s="80" customFormat="1" x14ac:dyDescent="0.2">
      <c r="E2401" s="86"/>
      <c r="F2401" s="86"/>
    </row>
    <row r="2402" spans="5:6" s="80" customFormat="1" x14ac:dyDescent="0.2">
      <c r="E2402" s="86"/>
      <c r="F2402" s="86"/>
    </row>
    <row r="2403" spans="5:6" s="80" customFormat="1" x14ac:dyDescent="0.2">
      <c r="E2403" s="86"/>
      <c r="F2403" s="86"/>
    </row>
    <row r="2404" spans="5:6" s="80" customFormat="1" x14ac:dyDescent="0.2">
      <c r="E2404" s="86"/>
      <c r="F2404" s="86"/>
    </row>
    <row r="2405" spans="5:6" s="80" customFormat="1" x14ac:dyDescent="0.2">
      <c r="E2405" s="86"/>
      <c r="F2405" s="86"/>
    </row>
    <row r="2406" spans="5:6" s="80" customFormat="1" x14ac:dyDescent="0.2">
      <c r="E2406" s="86"/>
      <c r="F2406" s="86"/>
    </row>
    <row r="2407" spans="5:6" s="80" customFormat="1" x14ac:dyDescent="0.2">
      <c r="E2407" s="86"/>
      <c r="F2407" s="86"/>
    </row>
    <row r="2408" spans="5:6" s="80" customFormat="1" x14ac:dyDescent="0.2">
      <c r="E2408" s="86"/>
      <c r="F2408" s="86"/>
    </row>
    <row r="2409" spans="5:6" s="80" customFormat="1" x14ac:dyDescent="0.2">
      <c r="E2409" s="86"/>
      <c r="F2409" s="86"/>
    </row>
    <row r="2410" spans="5:6" s="80" customFormat="1" x14ac:dyDescent="0.2">
      <c r="E2410" s="86"/>
      <c r="F2410" s="86"/>
    </row>
    <row r="2411" spans="5:6" s="80" customFormat="1" x14ac:dyDescent="0.2">
      <c r="E2411" s="86"/>
      <c r="F2411" s="86"/>
    </row>
    <row r="2412" spans="5:6" s="80" customFormat="1" x14ac:dyDescent="0.2">
      <c r="E2412" s="86"/>
      <c r="F2412" s="86"/>
    </row>
    <row r="2413" spans="5:6" s="80" customFormat="1" x14ac:dyDescent="0.2">
      <c r="E2413" s="86"/>
      <c r="F2413" s="86"/>
    </row>
    <row r="2414" spans="5:6" s="80" customFormat="1" x14ac:dyDescent="0.2">
      <c r="E2414" s="86"/>
      <c r="F2414" s="86"/>
    </row>
    <row r="2415" spans="5:6" s="80" customFormat="1" x14ac:dyDescent="0.2">
      <c r="E2415" s="86"/>
      <c r="F2415" s="86"/>
    </row>
    <row r="2416" spans="5:6" s="80" customFormat="1" x14ac:dyDescent="0.2">
      <c r="E2416" s="86"/>
      <c r="F2416" s="86"/>
    </row>
    <row r="2417" spans="5:6" s="80" customFormat="1" x14ac:dyDescent="0.2">
      <c r="E2417" s="86"/>
      <c r="F2417" s="86"/>
    </row>
    <row r="2418" spans="5:6" s="80" customFormat="1" x14ac:dyDescent="0.2">
      <c r="E2418" s="86"/>
      <c r="F2418" s="86"/>
    </row>
    <row r="2419" spans="5:6" s="80" customFormat="1" x14ac:dyDescent="0.2">
      <c r="E2419" s="86"/>
      <c r="F2419" s="86"/>
    </row>
    <row r="2420" spans="5:6" s="80" customFormat="1" x14ac:dyDescent="0.2">
      <c r="E2420" s="86"/>
      <c r="F2420" s="86"/>
    </row>
    <row r="2421" spans="5:6" s="80" customFormat="1" x14ac:dyDescent="0.2">
      <c r="E2421" s="86"/>
      <c r="F2421" s="86"/>
    </row>
    <row r="2422" spans="5:6" s="80" customFormat="1" x14ac:dyDescent="0.2">
      <c r="E2422" s="86"/>
      <c r="F2422" s="86"/>
    </row>
    <row r="2423" spans="5:6" s="80" customFormat="1" x14ac:dyDescent="0.2">
      <c r="E2423" s="86"/>
      <c r="F2423" s="86"/>
    </row>
    <row r="2424" spans="5:6" s="80" customFormat="1" x14ac:dyDescent="0.2">
      <c r="E2424" s="86"/>
      <c r="F2424" s="86"/>
    </row>
    <row r="2425" spans="5:6" s="80" customFormat="1" x14ac:dyDescent="0.2">
      <c r="E2425" s="86"/>
      <c r="F2425" s="86"/>
    </row>
    <row r="2426" spans="5:6" s="80" customFormat="1" x14ac:dyDescent="0.2">
      <c r="E2426" s="86"/>
      <c r="F2426" s="86"/>
    </row>
    <row r="2427" spans="5:6" s="80" customFormat="1" x14ac:dyDescent="0.2">
      <c r="E2427" s="86"/>
      <c r="F2427" s="86"/>
    </row>
    <row r="2428" spans="5:6" s="80" customFormat="1" x14ac:dyDescent="0.2">
      <c r="E2428" s="86"/>
      <c r="F2428" s="86"/>
    </row>
    <row r="2429" spans="5:6" s="80" customFormat="1" x14ac:dyDescent="0.2">
      <c r="E2429" s="86"/>
      <c r="F2429" s="86"/>
    </row>
    <row r="2430" spans="5:6" s="80" customFormat="1" x14ac:dyDescent="0.2">
      <c r="E2430" s="86"/>
      <c r="F2430" s="86"/>
    </row>
    <row r="2431" spans="5:6" s="80" customFormat="1" x14ac:dyDescent="0.2">
      <c r="E2431" s="86"/>
      <c r="F2431" s="86"/>
    </row>
    <row r="2432" spans="5:6" s="80" customFormat="1" x14ac:dyDescent="0.2">
      <c r="E2432" s="86"/>
      <c r="F2432" s="86"/>
    </row>
    <row r="2433" spans="5:6" s="80" customFormat="1" x14ac:dyDescent="0.2">
      <c r="E2433" s="86"/>
      <c r="F2433" s="86"/>
    </row>
    <row r="2434" spans="5:6" s="80" customFormat="1" x14ac:dyDescent="0.2">
      <c r="E2434" s="86"/>
      <c r="F2434" s="86"/>
    </row>
    <row r="2435" spans="5:6" s="80" customFormat="1" x14ac:dyDescent="0.2">
      <c r="E2435" s="86"/>
      <c r="F2435" s="86"/>
    </row>
    <row r="2436" spans="5:6" s="80" customFormat="1" x14ac:dyDescent="0.2">
      <c r="E2436" s="86"/>
      <c r="F2436" s="86"/>
    </row>
    <row r="2437" spans="5:6" s="80" customFormat="1" x14ac:dyDescent="0.2">
      <c r="E2437" s="86"/>
      <c r="F2437" s="86"/>
    </row>
    <row r="2438" spans="5:6" s="80" customFormat="1" x14ac:dyDescent="0.2">
      <c r="E2438" s="86"/>
      <c r="F2438" s="86"/>
    </row>
    <row r="2439" spans="5:6" s="80" customFormat="1" x14ac:dyDescent="0.2">
      <c r="E2439" s="86"/>
      <c r="F2439" s="86"/>
    </row>
    <row r="2440" spans="5:6" s="80" customFormat="1" x14ac:dyDescent="0.2">
      <c r="E2440" s="86"/>
      <c r="F2440" s="86"/>
    </row>
    <row r="2441" spans="5:6" s="80" customFormat="1" x14ac:dyDescent="0.2">
      <c r="E2441" s="86"/>
      <c r="F2441" s="86"/>
    </row>
    <row r="2442" spans="5:6" s="80" customFormat="1" x14ac:dyDescent="0.2">
      <c r="E2442" s="86"/>
      <c r="F2442" s="86"/>
    </row>
    <row r="2443" spans="5:6" s="80" customFormat="1" x14ac:dyDescent="0.2">
      <c r="E2443" s="86"/>
      <c r="F2443" s="86"/>
    </row>
    <row r="2444" spans="5:6" s="80" customFormat="1" x14ac:dyDescent="0.2">
      <c r="E2444" s="86"/>
      <c r="F2444" s="86"/>
    </row>
    <row r="2445" spans="5:6" s="80" customFormat="1" x14ac:dyDescent="0.2">
      <c r="E2445" s="86"/>
      <c r="F2445" s="86"/>
    </row>
    <row r="2446" spans="5:6" s="80" customFormat="1" x14ac:dyDescent="0.2">
      <c r="E2446" s="86"/>
      <c r="F2446" s="86"/>
    </row>
    <row r="2447" spans="5:6" s="80" customFormat="1" x14ac:dyDescent="0.2">
      <c r="E2447" s="86"/>
      <c r="F2447" s="86"/>
    </row>
    <row r="2448" spans="5:6" s="80" customFormat="1" x14ac:dyDescent="0.2">
      <c r="E2448" s="86"/>
      <c r="F2448" s="86"/>
    </row>
    <row r="2449" spans="5:6" s="80" customFormat="1" x14ac:dyDescent="0.2">
      <c r="E2449" s="86"/>
      <c r="F2449" s="86"/>
    </row>
    <row r="2450" spans="5:6" s="80" customFormat="1" x14ac:dyDescent="0.2">
      <c r="E2450" s="86"/>
      <c r="F2450" s="86"/>
    </row>
    <row r="2451" spans="5:6" s="80" customFormat="1" x14ac:dyDescent="0.2">
      <c r="E2451" s="86"/>
      <c r="F2451" s="86"/>
    </row>
    <row r="2452" spans="5:6" s="80" customFormat="1" x14ac:dyDescent="0.2">
      <c r="E2452" s="86"/>
      <c r="F2452" s="86"/>
    </row>
    <row r="2453" spans="5:6" s="80" customFormat="1" x14ac:dyDescent="0.2">
      <c r="E2453" s="86"/>
      <c r="F2453" s="86"/>
    </row>
    <row r="2454" spans="5:6" s="80" customFormat="1" x14ac:dyDescent="0.2">
      <c r="E2454" s="86"/>
      <c r="F2454" s="86"/>
    </row>
    <row r="2455" spans="5:6" s="80" customFormat="1" x14ac:dyDescent="0.2">
      <c r="E2455" s="86"/>
      <c r="F2455" s="86"/>
    </row>
    <row r="2456" spans="5:6" s="80" customFormat="1" x14ac:dyDescent="0.2">
      <c r="E2456" s="86"/>
      <c r="F2456" s="86"/>
    </row>
    <row r="2457" spans="5:6" s="80" customFormat="1" x14ac:dyDescent="0.2">
      <c r="E2457" s="86"/>
      <c r="F2457" s="86"/>
    </row>
    <row r="2458" spans="5:6" s="80" customFormat="1" x14ac:dyDescent="0.2">
      <c r="E2458" s="86"/>
      <c r="F2458" s="86"/>
    </row>
    <row r="2459" spans="5:6" s="80" customFormat="1" x14ac:dyDescent="0.2">
      <c r="E2459" s="86"/>
      <c r="F2459" s="86"/>
    </row>
    <row r="2460" spans="5:6" s="80" customFormat="1" x14ac:dyDescent="0.2">
      <c r="E2460" s="86"/>
      <c r="F2460" s="86"/>
    </row>
    <row r="2461" spans="5:6" s="80" customFormat="1" x14ac:dyDescent="0.2">
      <c r="E2461" s="86"/>
      <c r="F2461" s="86"/>
    </row>
    <row r="2462" spans="5:6" s="80" customFormat="1" x14ac:dyDescent="0.2">
      <c r="E2462" s="86"/>
      <c r="F2462" s="86"/>
    </row>
    <row r="2463" spans="5:6" s="80" customFormat="1" x14ac:dyDescent="0.2">
      <c r="E2463" s="86"/>
      <c r="F2463" s="86"/>
    </row>
    <row r="2464" spans="5:6" s="80" customFormat="1" x14ac:dyDescent="0.2">
      <c r="E2464" s="86"/>
      <c r="F2464" s="86"/>
    </row>
    <row r="2465" spans="5:6" s="80" customFormat="1" x14ac:dyDescent="0.2">
      <c r="E2465" s="86"/>
      <c r="F2465" s="86"/>
    </row>
    <row r="2466" spans="5:6" s="80" customFormat="1" x14ac:dyDescent="0.2">
      <c r="E2466" s="86"/>
      <c r="F2466" s="86"/>
    </row>
    <row r="2467" spans="5:6" s="80" customFormat="1" x14ac:dyDescent="0.2">
      <c r="E2467" s="86"/>
      <c r="F2467" s="86"/>
    </row>
    <row r="2468" spans="5:6" s="80" customFormat="1" x14ac:dyDescent="0.2">
      <c r="E2468" s="86"/>
      <c r="F2468" s="86"/>
    </row>
    <row r="2469" spans="5:6" s="80" customFormat="1" x14ac:dyDescent="0.2">
      <c r="E2469" s="86"/>
      <c r="F2469" s="86"/>
    </row>
    <row r="2470" spans="5:6" s="80" customFormat="1" x14ac:dyDescent="0.2">
      <c r="E2470" s="86"/>
      <c r="F2470" s="86"/>
    </row>
    <row r="2471" spans="5:6" s="80" customFormat="1" x14ac:dyDescent="0.2">
      <c r="E2471" s="86"/>
      <c r="F2471" s="86"/>
    </row>
    <row r="2472" spans="5:6" s="80" customFormat="1" x14ac:dyDescent="0.2">
      <c r="E2472" s="86"/>
      <c r="F2472" s="86"/>
    </row>
    <row r="2473" spans="5:6" s="80" customFormat="1" x14ac:dyDescent="0.2">
      <c r="E2473" s="86"/>
      <c r="F2473" s="86"/>
    </row>
    <row r="2474" spans="5:6" s="80" customFormat="1" x14ac:dyDescent="0.2">
      <c r="E2474" s="86"/>
      <c r="F2474" s="86"/>
    </row>
    <row r="2475" spans="5:6" s="80" customFormat="1" x14ac:dyDescent="0.2">
      <c r="E2475" s="86"/>
      <c r="F2475" s="86"/>
    </row>
    <row r="2476" spans="5:6" s="80" customFormat="1" x14ac:dyDescent="0.2">
      <c r="E2476" s="86"/>
      <c r="F2476" s="86"/>
    </row>
    <row r="2477" spans="5:6" s="80" customFormat="1" x14ac:dyDescent="0.2">
      <c r="E2477" s="86"/>
      <c r="F2477" s="86"/>
    </row>
    <row r="2478" spans="5:6" s="80" customFormat="1" x14ac:dyDescent="0.2">
      <c r="E2478" s="86"/>
      <c r="F2478" s="86"/>
    </row>
    <row r="2479" spans="5:6" s="80" customFormat="1" x14ac:dyDescent="0.2">
      <c r="E2479" s="86"/>
      <c r="F2479" s="86"/>
    </row>
    <row r="2480" spans="5:6" s="80" customFormat="1" x14ac:dyDescent="0.2">
      <c r="E2480" s="86"/>
      <c r="F2480" s="86"/>
    </row>
    <row r="2481" spans="5:6" s="80" customFormat="1" x14ac:dyDescent="0.2">
      <c r="E2481" s="86"/>
      <c r="F2481" s="86"/>
    </row>
    <row r="2482" spans="5:6" s="80" customFormat="1" x14ac:dyDescent="0.2">
      <c r="E2482" s="86"/>
      <c r="F2482" s="86"/>
    </row>
    <row r="2483" spans="5:6" s="80" customFormat="1" x14ac:dyDescent="0.2">
      <c r="E2483" s="86"/>
      <c r="F2483" s="86"/>
    </row>
    <row r="2484" spans="5:6" s="80" customFormat="1" x14ac:dyDescent="0.2">
      <c r="E2484" s="86"/>
      <c r="F2484" s="86"/>
    </row>
    <row r="2485" spans="5:6" s="80" customFormat="1" x14ac:dyDescent="0.2">
      <c r="E2485" s="86"/>
      <c r="F2485" s="86"/>
    </row>
    <row r="2486" spans="5:6" s="80" customFormat="1" x14ac:dyDescent="0.2">
      <c r="E2486" s="86"/>
      <c r="F2486" s="86"/>
    </row>
    <row r="2487" spans="5:6" s="80" customFormat="1" x14ac:dyDescent="0.2">
      <c r="E2487" s="86"/>
      <c r="F2487" s="86"/>
    </row>
    <row r="2488" spans="5:6" s="80" customFormat="1" x14ac:dyDescent="0.2">
      <c r="E2488" s="86"/>
      <c r="F2488" s="86"/>
    </row>
    <row r="2489" spans="5:6" s="80" customFormat="1" x14ac:dyDescent="0.2">
      <c r="E2489" s="86"/>
      <c r="F2489" s="86"/>
    </row>
    <row r="2490" spans="5:6" s="80" customFormat="1" x14ac:dyDescent="0.2">
      <c r="E2490" s="86"/>
      <c r="F2490" s="86"/>
    </row>
    <row r="2491" spans="5:6" s="80" customFormat="1" x14ac:dyDescent="0.2">
      <c r="E2491" s="86"/>
      <c r="F2491" s="86"/>
    </row>
    <row r="2492" spans="5:6" s="80" customFormat="1" x14ac:dyDescent="0.2">
      <c r="E2492" s="86"/>
      <c r="F2492" s="86"/>
    </row>
    <row r="2493" spans="5:6" s="80" customFormat="1" x14ac:dyDescent="0.2">
      <c r="E2493" s="86"/>
      <c r="F2493" s="86"/>
    </row>
    <row r="2494" spans="5:6" s="80" customFormat="1" x14ac:dyDescent="0.2">
      <c r="E2494" s="86"/>
      <c r="F2494" s="86"/>
    </row>
    <row r="2495" spans="5:6" s="80" customFormat="1" x14ac:dyDescent="0.2">
      <c r="E2495" s="86"/>
      <c r="F2495" s="86"/>
    </row>
    <row r="2496" spans="5:6" s="80" customFormat="1" x14ac:dyDescent="0.2">
      <c r="E2496" s="86"/>
      <c r="F2496" s="86"/>
    </row>
    <row r="2497" spans="5:6" s="80" customFormat="1" x14ac:dyDescent="0.2">
      <c r="E2497" s="86"/>
      <c r="F2497" s="86"/>
    </row>
    <row r="2498" spans="5:6" s="80" customFormat="1" x14ac:dyDescent="0.2">
      <c r="E2498" s="86"/>
      <c r="F2498" s="86"/>
    </row>
    <row r="2499" spans="5:6" s="80" customFormat="1" x14ac:dyDescent="0.2">
      <c r="E2499" s="86"/>
      <c r="F2499" s="86"/>
    </row>
    <row r="2500" spans="5:6" s="80" customFormat="1" x14ac:dyDescent="0.2">
      <c r="E2500" s="86"/>
      <c r="F2500" s="86"/>
    </row>
    <row r="2501" spans="5:6" s="80" customFormat="1" x14ac:dyDescent="0.2">
      <c r="E2501" s="86"/>
      <c r="F2501" s="86"/>
    </row>
    <row r="2502" spans="5:6" s="80" customFormat="1" x14ac:dyDescent="0.2">
      <c r="E2502" s="86"/>
      <c r="F2502" s="86"/>
    </row>
    <row r="2503" spans="5:6" s="80" customFormat="1" x14ac:dyDescent="0.2">
      <c r="E2503" s="86"/>
      <c r="F2503" s="86"/>
    </row>
    <row r="2504" spans="5:6" s="80" customFormat="1" x14ac:dyDescent="0.2">
      <c r="E2504" s="86"/>
      <c r="F2504" s="86"/>
    </row>
    <row r="2505" spans="5:6" s="80" customFormat="1" x14ac:dyDescent="0.2">
      <c r="E2505" s="86"/>
      <c r="F2505" s="86"/>
    </row>
    <row r="2506" spans="5:6" s="80" customFormat="1" x14ac:dyDescent="0.2">
      <c r="E2506" s="86"/>
      <c r="F2506" s="86"/>
    </row>
    <row r="2507" spans="5:6" s="80" customFormat="1" x14ac:dyDescent="0.2">
      <c r="E2507" s="86"/>
      <c r="F2507" s="86"/>
    </row>
    <row r="2508" spans="5:6" s="80" customFormat="1" x14ac:dyDescent="0.2">
      <c r="E2508" s="86"/>
      <c r="F2508" s="86"/>
    </row>
    <row r="2509" spans="5:6" s="80" customFormat="1" x14ac:dyDescent="0.2">
      <c r="E2509" s="86"/>
      <c r="F2509" s="86"/>
    </row>
    <row r="2510" spans="5:6" s="80" customFormat="1" x14ac:dyDescent="0.2">
      <c r="E2510" s="86"/>
      <c r="F2510" s="86"/>
    </row>
    <row r="2511" spans="5:6" s="80" customFormat="1" x14ac:dyDescent="0.2">
      <c r="E2511" s="86"/>
      <c r="F2511" s="86"/>
    </row>
    <row r="2512" spans="5:6" s="80" customFormat="1" x14ac:dyDescent="0.2">
      <c r="E2512" s="86"/>
      <c r="F2512" s="86"/>
    </row>
    <row r="2513" spans="5:6" s="80" customFormat="1" x14ac:dyDescent="0.2">
      <c r="E2513" s="86"/>
      <c r="F2513" s="86"/>
    </row>
    <row r="2514" spans="5:6" s="80" customFormat="1" x14ac:dyDescent="0.2">
      <c r="E2514" s="86"/>
      <c r="F2514" s="86"/>
    </row>
    <row r="2515" spans="5:6" s="80" customFormat="1" x14ac:dyDescent="0.2">
      <c r="E2515" s="86"/>
      <c r="F2515" s="86"/>
    </row>
    <row r="2516" spans="5:6" s="80" customFormat="1" x14ac:dyDescent="0.2">
      <c r="E2516" s="86"/>
      <c r="F2516" s="86"/>
    </row>
    <row r="2517" spans="5:6" s="80" customFormat="1" x14ac:dyDescent="0.2">
      <c r="E2517" s="86"/>
      <c r="F2517" s="86"/>
    </row>
    <row r="2518" spans="5:6" s="80" customFormat="1" x14ac:dyDescent="0.2">
      <c r="E2518" s="86"/>
      <c r="F2518" s="86"/>
    </row>
    <row r="2519" spans="5:6" s="80" customFormat="1" x14ac:dyDescent="0.2">
      <c r="E2519" s="86"/>
      <c r="F2519" s="86"/>
    </row>
    <row r="2520" spans="5:6" s="80" customFormat="1" x14ac:dyDescent="0.2">
      <c r="E2520" s="86"/>
      <c r="F2520" s="86"/>
    </row>
    <row r="2521" spans="5:6" s="80" customFormat="1" x14ac:dyDescent="0.2">
      <c r="E2521" s="86"/>
      <c r="F2521" s="86"/>
    </row>
    <row r="2522" spans="5:6" s="80" customFormat="1" x14ac:dyDescent="0.2">
      <c r="E2522" s="86"/>
      <c r="F2522" s="86"/>
    </row>
    <row r="2523" spans="5:6" s="80" customFormat="1" x14ac:dyDescent="0.2">
      <c r="E2523" s="86"/>
      <c r="F2523" s="86"/>
    </row>
    <row r="2524" spans="5:6" s="80" customFormat="1" x14ac:dyDescent="0.2">
      <c r="E2524" s="86"/>
      <c r="F2524" s="86"/>
    </row>
    <row r="2525" spans="5:6" s="80" customFormat="1" x14ac:dyDescent="0.2">
      <c r="E2525" s="86"/>
      <c r="F2525" s="86"/>
    </row>
    <row r="2526" spans="5:6" s="80" customFormat="1" x14ac:dyDescent="0.2">
      <c r="E2526" s="86"/>
      <c r="F2526" s="86"/>
    </row>
    <row r="2527" spans="5:6" s="80" customFormat="1" x14ac:dyDescent="0.2">
      <c r="E2527" s="86"/>
      <c r="F2527" s="86"/>
    </row>
    <row r="2528" spans="5:6" s="80" customFormat="1" x14ac:dyDescent="0.2">
      <c r="E2528" s="86"/>
      <c r="F2528" s="86"/>
    </row>
    <row r="2529" spans="5:6" s="80" customFormat="1" x14ac:dyDescent="0.2">
      <c r="E2529" s="86"/>
      <c r="F2529" s="86"/>
    </row>
    <row r="2530" spans="5:6" s="80" customFormat="1" x14ac:dyDescent="0.2">
      <c r="E2530" s="86"/>
      <c r="F2530" s="86"/>
    </row>
    <row r="2531" spans="5:6" s="80" customFormat="1" x14ac:dyDescent="0.2">
      <c r="E2531" s="86"/>
      <c r="F2531" s="86"/>
    </row>
    <row r="2532" spans="5:6" s="80" customFormat="1" x14ac:dyDescent="0.2">
      <c r="E2532" s="86"/>
      <c r="F2532" s="86"/>
    </row>
    <row r="2533" spans="5:6" s="80" customFormat="1" x14ac:dyDescent="0.2">
      <c r="E2533" s="86"/>
      <c r="F2533" s="86"/>
    </row>
    <row r="2534" spans="5:6" s="80" customFormat="1" x14ac:dyDescent="0.2">
      <c r="E2534" s="86"/>
      <c r="F2534" s="86"/>
    </row>
    <row r="2535" spans="5:6" s="80" customFormat="1" x14ac:dyDescent="0.2">
      <c r="E2535" s="86"/>
      <c r="F2535" s="86"/>
    </row>
    <row r="2536" spans="5:6" s="80" customFormat="1" x14ac:dyDescent="0.2">
      <c r="E2536" s="86"/>
      <c r="F2536" s="86"/>
    </row>
    <row r="2537" spans="5:6" s="80" customFormat="1" x14ac:dyDescent="0.2">
      <c r="E2537" s="86"/>
      <c r="F2537" s="86"/>
    </row>
    <row r="2538" spans="5:6" s="80" customFormat="1" x14ac:dyDescent="0.2">
      <c r="E2538" s="86"/>
      <c r="F2538" s="86"/>
    </row>
    <row r="2539" spans="5:6" s="80" customFormat="1" x14ac:dyDescent="0.2">
      <c r="E2539" s="86"/>
      <c r="F2539" s="86"/>
    </row>
    <row r="2540" spans="5:6" s="80" customFormat="1" x14ac:dyDescent="0.2">
      <c r="E2540" s="86"/>
      <c r="F2540" s="86"/>
    </row>
    <row r="2541" spans="5:6" s="80" customFormat="1" x14ac:dyDescent="0.2">
      <c r="E2541" s="86"/>
      <c r="F2541" s="86"/>
    </row>
    <row r="2542" spans="5:6" s="80" customFormat="1" x14ac:dyDescent="0.2">
      <c r="E2542" s="86"/>
      <c r="F2542" s="86"/>
    </row>
    <row r="2543" spans="5:6" s="80" customFormat="1" x14ac:dyDescent="0.2">
      <c r="E2543" s="86"/>
      <c r="F2543" s="86"/>
    </row>
    <row r="2544" spans="5:6" s="80" customFormat="1" x14ac:dyDescent="0.2">
      <c r="E2544" s="86"/>
      <c r="F2544" s="86"/>
    </row>
    <row r="2545" spans="5:6" s="80" customFormat="1" x14ac:dyDescent="0.2">
      <c r="E2545" s="86"/>
      <c r="F2545" s="86"/>
    </row>
    <row r="2546" spans="5:6" s="80" customFormat="1" x14ac:dyDescent="0.2">
      <c r="E2546" s="86"/>
      <c r="F2546" s="86"/>
    </row>
    <row r="2547" spans="5:6" s="80" customFormat="1" x14ac:dyDescent="0.2">
      <c r="E2547" s="86"/>
      <c r="F2547" s="86"/>
    </row>
    <row r="2548" spans="5:6" s="80" customFormat="1" x14ac:dyDescent="0.2">
      <c r="E2548" s="86"/>
      <c r="F2548" s="86"/>
    </row>
    <row r="2549" spans="5:6" s="80" customFormat="1" x14ac:dyDescent="0.2">
      <c r="E2549" s="86"/>
      <c r="F2549" s="86"/>
    </row>
    <row r="2550" spans="5:6" s="80" customFormat="1" x14ac:dyDescent="0.2">
      <c r="E2550" s="86"/>
      <c r="F2550" s="86"/>
    </row>
    <row r="2551" spans="5:6" s="80" customFormat="1" x14ac:dyDescent="0.2">
      <c r="E2551" s="86"/>
      <c r="F2551" s="86"/>
    </row>
    <row r="2552" spans="5:6" s="80" customFormat="1" x14ac:dyDescent="0.2">
      <c r="E2552" s="86"/>
      <c r="F2552" s="86"/>
    </row>
    <row r="2553" spans="5:6" s="80" customFormat="1" x14ac:dyDescent="0.2">
      <c r="E2553" s="86"/>
      <c r="F2553" s="86"/>
    </row>
    <row r="2554" spans="5:6" s="80" customFormat="1" x14ac:dyDescent="0.2">
      <c r="E2554" s="86"/>
      <c r="F2554" s="86"/>
    </row>
    <row r="2555" spans="5:6" s="80" customFormat="1" x14ac:dyDescent="0.2">
      <c r="E2555" s="86"/>
      <c r="F2555" s="86"/>
    </row>
    <row r="2556" spans="5:6" s="80" customFormat="1" x14ac:dyDescent="0.2">
      <c r="E2556" s="86"/>
      <c r="F2556" s="86"/>
    </row>
    <row r="2557" spans="5:6" s="80" customFormat="1" x14ac:dyDescent="0.2">
      <c r="E2557" s="86"/>
      <c r="F2557" s="86"/>
    </row>
    <row r="2558" spans="5:6" s="80" customFormat="1" x14ac:dyDescent="0.2">
      <c r="E2558" s="86"/>
      <c r="F2558" s="86"/>
    </row>
    <row r="2559" spans="5:6" s="80" customFormat="1" x14ac:dyDescent="0.2">
      <c r="E2559" s="86"/>
      <c r="F2559" s="86"/>
    </row>
    <row r="2560" spans="5:6" s="80" customFormat="1" x14ac:dyDescent="0.2">
      <c r="E2560" s="86"/>
      <c r="F2560" s="86"/>
    </row>
    <row r="2561" spans="5:6" s="80" customFormat="1" x14ac:dyDescent="0.2">
      <c r="E2561" s="86"/>
      <c r="F2561" s="86"/>
    </row>
    <row r="2562" spans="5:6" s="80" customFormat="1" x14ac:dyDescent="0.2">
      <c r="E2562" s="86"/>
      <c r="F2562" s="86"/>
    </row>
    <row r="2563" spans="5:6" s="80" customFormat="1" x14ac:dyDescent="0.2">
      <c r="E2563" s="86"/>
      <c r="F2563" s="86"/>
    </row>
    <row r="2564" spans="5:6" s="80" customFormat="1" x14ac:dyDescent="0.2">
      <c r="E2564" s="86"/>
      <c r="F2564" s="86"/>
    </row>
    <row r="2565" spans="5:6" s="80" customFormat="1" x14ac:dyDescent="0.2">
      <c r="E2565" s="86"/>
      <c r="F2565" s="86"/>
    </row>
    <row r="2566" spans="5:6" s="80" customFormat="1" x14ac:dyDescent="0.2">
      <c r="E2566" s="86"/>
      <c r="F2566" s="86"/>
    </row>
    <row r="2567" spans="5:6" s="80" customFormat="1" x14ac:dyDescent="0.2">
      <c r="E2567" s="86"/>
      <c r="F2567" s="86"/>
    </row>
    <row r="2568" spans="5:6" s="80" customFormat="1" x14ac:dyDescent="0.2">
      <c r="E2568" s="86"/>
      <c r="F2568" s="86"/>
    </row>
    <row r="2569" spans="5:6" s="80" customFormat="1" x14ac:dyDescent="0.2">
      <c r="E2569" s="86"/>
      <c r="F2569" s="86"/>
    </row>
    <row r="2570" spans="5:6" s="80" customFormat="1" x14ac:dyDescent="0.2">
      <c r="E2570" s="86"/>
      <c r="F2570" s="86"/>
    </row>
    <row r="2571" spans="5:6" s="80" customFormat="1" x14ac:dyDescent="0.2">
      <c r="E2571" s="86"/>
      <c r="F2571" s="86"/>
    </row>
    <row r="2572" spans="5:6" s="80" customFormat="1" x14ac:dyDescent="0.2">
      <c r="E2572" s="86"/>
      <c r="F2572" s="86"/>
    </row>
    <row r="2573" spans="5:6" s="80" customFormat="1" x14ac:dyDescent="0.2">
      <c r="E2573" s="86"/>
      <c r="F2573" s="86"/>
    </row>
    <row r="2574" spans="5:6" s="80" customFormat="1" x14ac:dyDescent="0.2">
      <c r="E2574" s="86"/>
      <c r="F2574" s="86"/>
    </row>
    <row r="2575" spans="5:6" s="80" customFormat="1" x14ac:dyDescent="0.2">
      <c r="E2575" s="86"/>
      <c r="F2575" s="86"/>
    </row>
    <row r="2576" spans="5:6" s="80" customFormat="1" x14ac:dyDescent="0.2">
      <c r="E2576" s="86"/>
      <c r="F2576" s="86"/>
    </row>
    <row r="2577" spans="5:6" s="80" customFormat="1" x14ac:dyDescent="0.2">
      <c r="E2577" s="86"/>
      <c r="F2577" s="86"/>
    </row>
    <row r="2578" spans="5:6" s="80" customFormat="1" x14ac:dyDescent="0.2">
      <c r="E2578" s="86"/>
      <c r="F2578" s="86"/>
    </row>
    <row r="2579" spans="5:6" s="80" customFormat="1" x14ac:dyDescent="0.2">
      <c r="E2579" s="86"/>
      <c r="F2579" s="86"/>
    </row>
    <row r="2580" spans="5:6" s="80" customFormat="1" x14ac:dyDescent="0.2">
      <c r="E2580" s="86"/>
      <c r="F2580" s="86"/>
    </row>
    <row r="2581" spans="5:6" s="80" customFormat="1" x14ac:dyDescent="0.2">
      <c r="E2581" s="86"/>
      <c r="F2581" s="86"/>
    </row>
    <row r="2582" spans="5:6" s="80" customFormat="1" x14ac:dyDescent="0.2">
      <c r="E2582" s="86"/>
      <c r="F2582" s="86"/>
    </row>
    <row r="2583" spans="5:6" s="80" customFormat="1" x14ac:dyDescent="0.2">
      <c r="E2583" s="86"/>
      <c r="F2583" s="86"/>
    </row>
    <row r="2584" spans="5:6" s="80" customFormat="1" x14ac:dyDescent="0.2">
      <c r="E2584" s="86"/>
      <c r="F2584" s="86"/>
    </row>
    <row r="2585" spans="5:6" s="80" customFormat="1" x14ac:dyDescent="0.2">
      <c r="E2585" s="86"/>
      <c r="F2585" s="86"/>
    </row>
    <row r="2586" spans="5:6" s="80" customFormat="1" x14ac:dyDescent="0.2">
      <c r="E2586" s="86"/>
      <c r="F2586" s="86"/>
    </row>
    <row r="2587" spans="5:6" s="80" customFormat="1" x14ac:dyDescent="0.2">
      <c r="E2587" s="86"/>
      <c r="F2587" s="86"/>
    </row>
    <row r="2588" spans="5:6" s="80" customFormat="1" x14ac:dyDescent="0.2">
      <c r="E2588" s="86"/>
      <c r="F2588" s="86"/>
    </row>
    <row r="2589" spans="5:6" s="80" customFormat="1" x14ac:dyDescent="0.2">
      <c r="E2589" s="86"/>
      <c r="F2589" s="86"/>
    </row>
    <row r="2590" spans="5:6" s="80" customFormat="1" x14ac:dyDescent="0.2">
      <c r="E2590" s="86"/>
      <c r="F2590" s="86"/>
    </row>
    <row r="2591" spans="5:6" s="80" customFormat="1" x14ac:dyDescent="0.2">
      <c r="E2591" s="86"/>
      <c r="F2591" s="86"/>
    </row>
    <row r="2592" spans="5:6" s="80" customFormat="1" x14ac:dyDescent="0.2">
      <c r="E2592" s="86"/>
      <c r="F2592" s="86"/>
    </row>
    <row r="2593" spans="5:6" s="80" customFormat="1" x14ac:dyDescent="0.2">
      <c r="E2593" s="86"/>
      <c r="F2593" s="86"/>
    </row>
    <row r="2594" spans="5:6" s="80" customFormat="1" x14ac:dyDescent="0.2">
      <c r="E2594" s="86"/>
      <c r="F2594" s="86"/>
    </row>
    <row r="2595" spans="5:6" s="80" customFormat="1" x14ac:dyDescent="0.2">
      <c r="E2595" s="86"/>
      <c r="F2595" s="86"/>
    </row>
    <row r="2596" spans="5:6" s="80" customFormat="1" x14ac:dyDescent="0.2">
      <c r="E2596" s="86"/>
      <c r="F2596" s="86"/>
    </row>
    <row r="2597" spans="5:6" s="80" customFormat="1" x14ac:dyDescent="0.2">
      <c r="E2597" s="86"/>
      <c r="F2597" s="86"/>
    </row>
    <row r="2598" spans="5:6" s="80" customFormat="1" x14ac:dyDescent="0.2">
      <c r="E2598" s="86"/>
      <c r="F2598" s="86"/>
    </row>
    <row r="2599" spans="5:6" s="80" customFormat="1" x14ac:dyDescent="0.2">
      <c r="E2599" s="86"/>
      <c r="F2599" s="86"/>
    </row>
    <row r="2600" spans="5:6" s="80" customFormat="1" x14ac:dyDescent="0.2">
      <c r="E2600" s="86"/>
      <c r="F2600" s="86"/>
    </row>
    <row r="2601" spans="5:6" s="80" customFormat="1" x14ac:dyDescent="0.2">
      <c r="E2601" s="86"/>
      <c r="F2601" s="86"/>
    </row>
    <row r="2602" spans="5:6" s="80" customFormat="1" x14ac:dyDescent="0.2">
      <c r="E2602" s="86"/>
      <c r="F2602" s="86"/>
    </row>
    <row r="2603" spans="5:6" s="80" customFormat="1" x14ac:dyDescent="0.2">
      <c r="E2603" s="86"/>
      <c r="F2603" s="86"/>
    </row>
    <row r="2604" spans="5:6" s="80" customFormat="1" x14ac:dyDescent="0.2">
      <c r="E2604" s="86"/>
      <c r="F2604" s="86"/>
    </row>
    <row r="2605" spans="5:6" s="80" customFormat="1" x14ac:dyDescent="0.2">
      <c r="E2605" s="86"/>
      <c r="F2605" s="86"/>
    </row>
    <row r="2606" spans="5:6" s="80" customFormat="1" x14ac:dyDescent="0.2">
      <c r="E2606" s="86"/>
      <c r="F2606" s="86"/>
    </row>
    <row r="2607" spans="5:6" s="80" customFormat="1" x14ac:dyDescent="0.2">
      <c r="E2607" s="86"/>
      <c r="F2607" s="86"/>
    </row>
    <row r="2608" spans="5:6" s="80" customFormat="1" x14ac:dyDescent="0.2">
      <c r="E2608" s="86"/>
      <c r="F2608" s="86"/>
    </row>
    <row r="2609" spans="5:6" s="80" customFormat="1" x14ac:dyDescent="0.2">
      <c r="E2609" s="86"/>
      <c r="F2609" s="86"/>
    </row>
    <row r="2610" spans="5:6" s="80" customFormat="1" x14ac:dyDescent="0.2">
      <c r="E2610" s="86"/>
      <c r="F2610" s="86"/>
    </row>
    <row r="2611" spans="5:6" s="80" customFormat="1" x14ac:dyDescent="0.2">
      <c r="E2611" s="86"/>
      <c r="F2611" s="86"/>
    </row>
    <row r="2612" spans="5:6" s="80" customFormat="1" x14ac:dyDescent="0.2">
      <c r="E2612" s="86"/>
      <c r="F2612" s="86"/>
    </row>
    <row r="2613" spans="5:6" s="80" customFormat="1" x14ac:dyDescent="0.2">
      <c r="E2613" s="86"/>
      <c r="F2613" s="86"/>
    </row>
    <row r="2614" spans="5:6" s="80" customFormat="1" x14ac:dyDescent="0.2">
      <c r="E2614" s="86"/>
      <c r="F2614" s="86"/>
    </row>
    <row r="2615" spans="5:6" s="80" customFormat="1" x14ac:dyDescent="0.2">
      <c r="E2615" s="86"/>
      <c r="F2615" s="86"/>
    </row>
    <row r="2616" spans="5:6" s="80" customFormat="1" x14ac:dyDescent="0.2">
      <c r="E2616" s="86"/>
      <c r="F2616" s="86"/>
    </row>
    <row r="2617" spans="5:6" s="80" customFormat="1" x14ac:dyDescent="0.2">
      <c r="E2617" s="86"/>
      <c r="F2617" s="86"/>
    </row>
    <row r="2618" spans="5:6" s="80" customFormat="1" x14ac:dyDescent="0.2">
      <c r="E2618" s="86"/>
      <c r="F2618" s="86"/>
    </row>
    <row r="2619" spans="5:6" s="80" customFormat="1" x14ac:dyDescent="0.2">
      <c r="E2619" s="86"/>
      <c r="F2619" s="86"/>
    </row>
    <row r="2620" spans="5:6" s="80" customFormat="1" x14ac:dyDescent="0.2">
      <c r="E2620" s="86"/>
      <c r="F2620" s="86"/>
    </row>
    <row r="2621" spans="5:6" s="80" customFormat="1" x14ac:dyDescent="0.2">
      <c r="E2621" s="86"/>
      <c r="F2621" s="86"/>
    </row>
    <row r="2622" spans="5:6" s="80" customFormat="1" x14ac:dyDescent="0.2">
      <c r="E2622" s="86"/>
      <c r="F2622" s="86"/>
    </row>
    <row r="2623" spans="5:6" s="80" customFormat="1" x14ac:dyDescent="0.2">
      <c r="E2623" s="86"/>
      <c r="F2623" s="86"/>
    </row>
    <row r="2624" spans="5:6" s="80" customFormat="1" x14ac:dyDescent="0.2">
      <c r="E2624" s="86"/>
      <c r="F2624" s="86"/>
    </row>
    <row r="2625" spans="5:6" s="80" customFormat="1" x14ac:dyDescent="0.2">
      <c r="E2625" s="86"/>
      <c r="F2625" s="86"/>
    </row>
    <row r="2626" spans="5:6" s="80" customFormat="1" x14ac:dyDescent="0.2">
      <c r="E2626" s="86"/>
      <c r="F2626" s="86"/>
    </row>
    <row r="2627" spans="5:6" s="80" customFormat="1" x14ac:dyDescent="0.2">
      <c r="E2627" s="86"/>
      <c r="F2627" s="86"/>
    </row>
    <row r="2628" spans="5:6" s="80" customFormat="1" x14ac:dyDescent="0.2">
      <c r="E2628" s="86"/>
      <c r="F2628" s="86"/>
    </row>
    <row r="2629" spans="5:6" s="80" customFormat="1" x14ac:dyDescent="0.2">
      <c r="E2629" s="86"/>
      <c r="F2629" s="86"/>
    </row>
    <row r="2630" spans="5:6" s="80" customFormat="1" x14ac:dyDescent="0.2">
      <c r="E2630" s="86"/>
      <c r="F2630" s="86"/>
    </row>
    <row r="2631" spans="5:6" s="80" customFormat="1" x14ac:dyDescent="0.2">
      <c r="E2631" s="86"/>
      <c r="F2631" s="86"/>
    </row>
    <row r="2632" spans="5:6" s="80" customFormat="1" x14ac:dyDescent="0.2">
      <c r="E2632" s="86"/>
      <c r="F2632" s="86"/>
    </row>
    <row r="2633" spans="5:6" s="80" customFormat="1" x14ac:dyDescent="0.2">
      <c r="E2633" s="86"/>
      <c r="F2633" s="86"/>
    </row>
    <row r="2634" spans="5:6" s="80" customFormat="1" x14ac:dyDescent="0.2">
      <c r="E2634" s="86"/>
      <c r="F2634" s="86"/>
    </row>
    <row r="2635" spans="5:6" s="80" customFormat="1" x14ac:dyDescent="0.2">
      <c r="E2635" s="86"/>
      <c r="F2635" s="86"/>
    </row>
    <row r="2636" spans="5:6" s="80" customFormat="1" x14ac:dyDescent="0.2">
      <c r="E2636" s="86"/>
      <c r="F2636" s="86"/>
    </row>
    <row r="2637" spans="5:6" s="80" customFormat="1" x14ac:dyDescent="0.2">
      <c r="E2637" s="86"/>
      <c r="F2637" s="86"/>
    </row>
    <row r="2638" spans="5:6" s="80" customFormat="1" x14ac:dyDescent="0.2">
      <c r="E2638" s="86"/>
      <c r="F2638" s="86"/>
    </row>
    <row r="2639" spans="5:6" s="80" customFormat="1" x14ac:dyDescent="0.2">
      <c r="E2639" s="86"/>
      <c r="F2639" s="86"/>
    </row>
    <row r="2640" spans="5:6" s="80" customFormat="1" x14ac:dyDescent="0.2">
      <c r="E2640" s="86"/>
      <c r="F2640" s="86"/>
    </row>
    <row r="2641" spans="5:6" s="80" customFormat="1" x14ac:dyDescent="0.2">
      <c r="E2641" s="86"/>
      <c r="F2641" s="86"/>
    </row>
    <row r="2642" spans="5:6" s="80" customFormat="1" x14ac:dyDescent="0.2">
      <c r="E2642" s="86"/>
      <c r="F2642" s="86"/>
    </row>
    <row r="2643" spans="5:6" s="80" customFormat="1" x14ac:dyDescent="0.2">
      <c r="E2643" s="86"/>
      <c r="F2643" s="86"/>
    </row>
    <row r="2644" spans="5:6" s="80" customFormat="1" x14ac:dyDescent="0.2">
      <c r="E2644" s="86"/>
      <c r="F2644" s="86"/>
    </row>
    <row r="2645" spans="5:6" s="80" customFormat="1" x14ac:dyDescent="0.2">
      <c r="E2645" s="86"/>
      <c r="F2645" s="86"/>
    </row>
    <row r="2646" spans="5:6" s="80" customFormat="1" x14ac:dyDescent="0.2">
      <c r="E2646" s="86"/>
      <c r="F2646" s="86"/>
    </row>
    <row r="2647" spans="5:6" s="80" customFormat="1" x14ac:dyDescent="0.2">
      <c r="E2647" s="86"/>
      <c r="F2647" s="86"/>
    </row>
    <row r="2648" spans="5:6" s="80" customFormat="1" x14ac:dyDescent="0.2">
      <c r="E2648" s="86"/>
      <c r="F2648" s="86"/>
    </row>
    <row r="2649" spans="5:6" s="80" customFormat="1" x14ac:dyDescent="0.2">
      <c r="E2649" s="86"/>
      <c r="F2649" s="86"/>
    </row>
    <row r="2650" spans="5:6" s="80" customFormat="1" x14ac:dyDescent="0.2">
      <c r="E2650" s="86"/>
      <c r="F2650" s="86"/>
    </row>
    <row r="2651" spans="5:6" s="80" customFormat="1" x14ac:dyDescent="0.2">
      <c r="E2651" s="86"/>
      <c r="F2651" s="86"/>
    </row>
    <row r="2652" spans="5:6" s="80" customFormat="1" x14ac:dyDescent="0.2">
      <c r="E2652" s="86"/>
      <c r="F2652" s="86"/>
    </row>
    <row r="2653" spans="5:6" s="80" customFormat="1" x14ac:dyDescent="0.2">
      <c r="E2653" s="86"/>
      <c r="F2653" s="86"/>
    </row>
    <row r="2654" spans="5:6" s="80" customFormat="1" x14ac:dyDescent="0.2">
      <c r="E2654" s="86"/>
      <c r="F2654" s="86"/>
    </row>
    <row r="2655" spans="5:6" s="80" customFormat="1" x14ac:dyDescent="0.2">
      <c r="E2655" s="86"/>
      <c r="F2655" s="86"/>
    </row>
    <row r="2656" spans="5:6" s="80" customFormat="1" x14ac:dyDescent="0.2">
      <c r="E2656" s="86"/>
      <c r="F2656" s="86"/>
    </row>
    <row r="2657" spans="5:6" s="80" customFormat="1" x14ac:dyDescent="0.2">
      <c r="E2657" s="86"/>
      <c r="F2657" s="86"/>
    </row>
    <row r="2658" spans="5:6" s="80" customFormat="1" x14ac:dyDescent="0.2">
      <c r="E2658" s="86"/>
      <c r="F2658" s="86"/>
    </row>
    <row r="2659" spans="5:6" s="80" customFormat="1" x14ac:dyDescent="0.2">
      <c r="E2659" s="86"/>
      <c r="F2659" s="86"/>
    </row>
    <row r="2660" spans="5:6" s="80" customFormat="1" x14ac:dyDescent="0.2">
      <c r="E2660" s="86"/>
      <c r="F2660" s="86"/>
    </row>
    <row r="2661" spans="5:6" s="80" customFormat="1" x14ac:dyDescent="0.2">
      <c r="E2661" s="86"/>
      <c r="F2661" s="86"/>
    </row>
    <row r="2662" spans="5:6" s="80" customFormat="1" x14ac:dyDescent="0.2">
      <c r="E2662" s="86"/>
      <c r="F2662" s="86"/>
    </row>
    <row r="2663" spans="5:6" s="80" customFormat="1" x14ac:dyDescent="0.2">
      <c r="E2663" s="86"/>
      <c r="F2663" s="86"/>
    </row>
    <row r="2664" spans="5:6" s="80" customFormat="1" x14ac:dyDescent="0.2">
      <c r="E2664" s="86"/>
      <c r="F2664" s="86"/>
    </row>
    <row r="2665" spans="5:6" s="80" customFormat="1" x14ac:dyDescent="0.2">
      <c r="E2665" s="86"/>
      <c r="F2665" s="86"/>
    </row>
    <row r="2666" spans="5:6" s="80" customFormat="1" x14ac:dyDescent="0.2">
      <c r="E2666" s="86"/>
      <c r="F2666" s="86"/>
    </row>
    <row r="2667" spans="5:6" s="80" customFormat="1" x14ac:dyDescent="0.2">
      <c r="E2667" s="86"/>
      <c r="F2667" s="86"/>
    </row>
    <row r="2668" spans="5:6" s="80" customFormat="1" x14ac:dyDescent="0.2">
      <c r="E2668" s="86"/>
      <c r="F2668" s="86"/>
    </row>
    <row r="2669" spans="5:6" s="80" customFormat="1" x14ac:dyDescent="0.2">
      <c r="E2669" s="86"/>
      <c r="F2669" s="86"/>
    </row>
    <row r="2670" spans="5:6" s="80" customFormat="1" x14ac:dyDescent="0.2">
      <c r="E2670" s="86"/>
      <c r="F2670" s="86"/>
    </row>
    <row r="2671" spans="5:6" s="80" customFormat="1" x14ac:dyDescent="0.2">
      <c r="E2671" s="86"/>
      <c r="F2671" s="86"/>
    </row>
    <row r="2672" spans="5:6" s="80" customFormat="1" x14ac:dyDescent="0.2">
      <c r="E2672" s="86"/>
      <c r="F2672" s="86"/>
    </row>
    <row r="2673" spans="5:6" s="80" customFormat="1" x14ac:dyDescent="0.2">
      <c r="E2673" s="86"/>
      <c r="F2673" s="86"/>
    </row>
    <row r="2674" spans="5:6" s="80" customFormat="1" x14ac:dyDescent="0.2">
      <c r="E2674" s="86"/>
      <c r="F2674" s="86"/>
    </row>
    <row r="2675" spans="5:6" s="80" customFormat="1" x14ac:dyDescent="0.2">
      <c r="E2675" s="86"/>
      <c r="F2675" s="86"/>
    </row>
    <row r="2676" spans="5:6" s="80" customFormat="1" x14ac:dyDescent="0.2">
      <c r="E2676" s="86"/>
      <c r="F2676" s="86"/>
    </row>
    <row r="2677" spans="5:6" s="80" customFormat="1" x14ac:dyDescent="0.2">
      <c r="E2677" s="86"/>
      <c r="F2677" s="86"/>
    </row>
    <row r="2678" spans="5:6" s="80" customFormat="1" x14ac:dyDescent="0.2">
      <c r="E2678" s="86"/>
      <c r="F2678" s="86"/>
    </row>
    <row r="2679" spans="5:6" s="80" customFormat="1" x14ac:dyDescent="0.2">
      <c r="E2679" s="86"/>
      <c r="F2679" s="86"/>
    </row>
    <row r="2680" spans="5:6" s="80" customFormat="1" x14ac:dyDescent="0.2">
      <c r="E2680" s="86"/>
      <c r="F2680" s="86"/>
    </row>
    <row r="2681" spans="5:6" s="80" customFormat="1" x14ac:dyDescent="0.2">
      <c r="E2681" s="86"/>
      <c r="F2681" s="86"/>
    </row>
    <row r="2682" spans="5:6" s="80" customFormat="1" x14ac:dyDescent="0.2">
      <c r="E2682" s="86"/>
      <c r="F2682" s="86"/>
    </row>
    <row r="2683" spans="5:6" s="80" customFormat="1" x14ac:dyDescent="0.2">
      <c r="E2683" s="86"/>
      <c r="F2683" s="86"/>
    </row>
    <row r="2684" spans="5:6" s="80" customFormat="1" x14ac:dyDescent="0.2">
      <c r="E2684" s="86"/>
      <c r="F2684" s="86"/>
    </row>
    <row r="2685" spans="5:6" s="80" customFormat="1" x14ac:dyDescent="0.2">
      <c r="E2685" s="86"/>
      <c r="F2685" s="86"/>
    </row>
    <row r="2686" spans="5:6" s="80" customFormat="1" x14ac:dyDescent="0.2">
      <c r="E2686" s="86"/>
      <c r="F2686" s="86"/>
    </row>
    <row r="2687" spans="5:6" s="80" customFormat="1" x14ac:dyDescent="0.2">
      <c r="E2687" s="86"/>
      <c r="F2687" s="86"/>
    </row>
    <row r="2688" spans="5:6" s="80" customFormat="1" x14ac:dyDescent="0.2">
      <c r="E2688" s="86"/>
      <c r="F2688" s="86"/>
    </row>
    <row r="2689" spans="5:6" s="80" customFormat="1" x14ac:dyDescent="0.2">
      <c r="E2689" s="86"/>
      <c r="F2689" s="86"/>
    </row>
    <row r="2690" spans="5:6" s="80" customFormat="1" x14ac:dyDescent="0.2">
      <c r="E2690" s="86"/>
      <c r="F2690" s="86"/>
    </row>
    <row r="2691" spans="5:6" s="80" customFormat="1" x14ac:dyDescent="0.2">
      <c r="E2691" s="86"/>
      <c r="F2691" s="86"/>
    </row>
    <row r="2692" spans="5:6" s="80" customFormat="1" x14ac:dyDescent="0.2">
      <c r="E2692" s="86"/>
      <c r="F2692" s="86"/>
    </row>
    <row r="2693" spans="5:6" s="80" customFormat="1" x14ac:dyDescent="0.2">
      <c r="E2693" s="86"/>
      <c r="F2693" s="86"/>
    </row>
    <row r="2694" spans="5:6" s="80" customFormat="1" x14ac:dyDescent="0.2">
      <c r="E2694" s="86"/>
      <c r="F2694" s="86"/>
    </row>
    <row r="2695" spans="5:6" s="80" customFormat="1" x14ac:dyDescent="0.2">
      <c r="E2695" s="86"/>
      <c r="F2695" s="86"/>
    </row>
    <row r="2696" spans="5:6" s="80" customFormat="1" x14ac:dyDescent="0.2">
      <c r="E2696" s="86"/>
      <c r="F2696" s="86"/>
    </row>
    <row r="2697" spans="5:6" s="80" customFormat="1" x14ac:dyDescent="0.2">
      <c r="E2697" s="86"/>
      <c r="F2697" s="86"/>
    </row>
    <row r="2698" spans="5:6" s="80" customFormat="1" x14ac:dyDescent="0.2">
      <c r="E2698" s="86"/>
      <c r="F2698" s="86"/>
    </row>
    <row r="2699" spans="5:6" s="80" customFormat="1" x14ac:dyDescent="0.2">
      <c r="E2699" s="86"/>
      <c r="F2699" s="86"/>
    </row>
    <row r="2700" spans="5:6" s="80" customFormat="1" x14ac:dyDescent="0.2">
      <c r="E2700" s="86"/>
      <c r="F2700" s="86"/>
    </row>
    <row r="2701" spans="5:6" s="80" customFormat="1" x14ac:dyDescent="0.2">
      <c r="E2701" s="86"/>
      <c r="F2701" s="86"/>
    </row>
    <row r="2702" spans="5:6" s="80" customFormat="1" x14ac:dyDescent="0.2">
      <c r="E2702" s="86"/>
      <c r="F2702" s="86"/>
    </row>
    <row r="2703" spans="5:6" s="80" customFormat="1" x14ac:dyDescent="0.2">
      <c r="E2703" s="86"/>
      <c r="F2703" s="86"/>
    </row>
    <row r="2704" spans="5:6" s="80" customFormat="1" x14ac:dyDescent="0.2">
      <c r="E2704" s="86"/>
      <c r="F2704" s="86"/>
    </row>
    <row r="2705" spans="5:6" s="80" customFormat="1" x14ac:dyDescent="0.2">
      <c r="E2705" s="86"/>
      <c r="F2705" s="86"/>
    </row>
    <row r="2706" spans="5:6" s="80" customFormat="1" x14ac:dyDescent="0.2">
      <c r="E2706" s="86"/>
      <c r="F2706" s="86"/>
    </row>
    <row r="2707" spans="5:6" s="80" customFormat="1" x14ac:dyDescent="0.2">
      <c r="E2707" s="86"/>
      <c r="F2707" s="86"/>
    </row>
    <row r="2708" spans="5:6" s="80" customFormat="1" x14ac:dyDescent="0.2">
      <c r="E2708" s="86"/>
      <c r="F2708" s="86"/>
    </row>
    <row r="2709" spans="5:6" s="80" customFormat="1" x14ac:dyDescent="0.2">
      <c r="E2709" s="86"/>
      <c r="F2709" s="86"/>
    </row>
    <row r="2710" spans="5:6" s="80" customFormat="1" x14ac:dyDescent="0.2">
      <c r="E2710" s="86"/>
      <c r="F2710" s="86"/>
    </row>
    <row r="2711" spans="5:6" s="80" customFormat="1" x14ac:dyDescent="0.2">
      <c r="E2711" s="86"/>
      <c r="F2711" s="86"/>
    </row>
    <row r="2712" spans="5:6" s="80" customFormat="1" x14ac:dyDescent="0.2">
      <c r="E2712" s="86"/>
      <c r="F2712" s="86"/>
    </row>
    <row r="2713" spans="5:6" s="80" customFormat="1" x14ac:dyDescent="0.2">
      <c r="E2713" s="86"/>
      <c r="F2713" s="86"/>
    </row>
    <row r="2714" spans="5:6" s="80" customFormat="1" x14ac:dyDescent="0.2">
      <c r="E2714" s="86"/>
      <c r="F2714" s="86"/>
    </row>
    <row r="2715" spans="5:6" s="80" customFormat="1" x14ac:dyDescent="0.2">
      <c r="E2715" s="86"/>
      <c r="F2715" s="86"/>
    </row>
    <row r="2716" spans="5:6" s="80" customFormat="1" x14ac:dyDescent="0.2">
      <c r="E2716" s="86"/>
      <c r="F2716" s="86"/>
    </row>
    <row r="2717" spans="5:6" s="80" customFormat="1" x14ac:dyDescent="0.2">
      <c r="E2717" s="86"/>
      <c r="F2717" s="86"/>
    </row>
    <row r="2718" spans="5:6" s="80" customFormat="1" x14ac:dyDescent="0.2">
      <c r="E2718" s="86"/>
      <c r="F2718" s="86"/>
    </row>
    <row r="2719" spans="5:6" s="80" customFormat="1" x14ac:dyDescent="0.2">
      <c r="E2719" s="86"/>
      <c r="F2719" s="86"/>
    </row>
    <row r="2720" spans="5:6" s="80" customFormat="1" x14ac:dyDescent="0.2">
      <c r="E2720" s="86"/>
      <c r="F2720" s="86"/>
    </row>
    <row r="2721" spans="5:6" s="80" customFormat="1" x14ac:dyDescent="0.2">
      <c r="E2721" s="86"/>
      <c r="F2721" s="86"/>
    </row>
    <row r="2722" spans="5:6" s="80" customFormat="1" x14ac:dyDescent="0.2">
      <c r="E2722" s="86"/>
      <c r="F2722" s="86"/>
    </row>
    <row r="2723" spans="5:6" s="80" customFormat="1" x14ac:dyDescent="0.2">
      <c r="E2723" s="86"/>
      <c r="F2723" s="86"/>
    </row>
    <row r="2724" spans="5:6" s="80" customFormat="1" x14ac:dyDescent="0.2">
      <c r="E2724" s="86"/>
      <c r="F2724" s="86"/>
    </row>
    <row r="2725" spans="5:6" s="80" customFormat="1" x14ac:dyDescent="0.2">
      <c r="E2725" s="86"/>
      <c r="F2725" s="86"/>
    </row>
    <row r="2726" spans="5:6" s="80" customFormat="1" x14ac:dyDescent="0.2">
      <c r="E2726" s="86"/>
      <c r="F2726" s="86"/>
    </row>
    <row r="2727" spans="5:6" s="80" customFormat="1" x14ac:dyDescent="0.2">
      <c r="E2727" s="86"/>
      <c r="F2727" s="86"/>
    </row>
    <row r="2728" spans="5:6" s="80" customFormat="1" x14ac:dyDescent="0.2">
      <c r="E2728" s="86"/>
      <c r="F2728" s="86"/>
    </row>
    <row r="2729" spans="5:6" s="80" customFormat="1" x14ac:dyDescent="0.2">
      <c r="E2729" s="86"/>
      <c r="F2729" s="86"/>
    </row>
    <row r="2730" spans="5:6" s="80" customFormat="1" x14ac:dyDescent="0.2">
      <c r="E2730" s="86"/>
      <c r="F2730" s="86"/>
    </row>
    <row r="2731" spans="5:6" s="80" customFormat="1" x14ac:dyDescent="0.2">
      <c r="E2731" s="86"/>
      <c r="F2731" s="86"/>
    </row>
    <row r="2732" spans="5:6" s="80" customFormat="1" x14ac:dyDescent="0.2">
      <c r="E2732" s="86"/>
      <c r="F2732" s="86"/>
    </row>
    <row r="2733" spans="5:6" s="80" customFormat="1" x14ac:dyDescent="0.2">
      <c r="E2733" s="86"/>
      <c r="F2733" s="86"/>
    </row>
    <row r="2734" spans="5:6" s="80" customFormat="1" x14ac:dyDescent="0.2">
      <c r="E2734" s="86"/>
      <c r="F2734" s="86"/>
    </row>
    <row r="2735" spans="5:6" s="80" customFormat="1" x14ac:dyDescent="0.2">
      <c r="E2735" s="86"/>
      <c r="F2735" s="86"/>
    </row>
    <row r="2736" spans="5:6" s="80" customFormat="1" x14ac:dyDescent="0.2">
      <c r="E2736" s="86"/>
      <c r="F2736" s="86"/>
    </row>
    <row r="2737" spans="5:6" s="80" customFormat="1" x14ac:dyDescent="0.2">
      <c r="E2737" s="86"/>
      <c r="F2737" s="86"/>
    </row>
    <row r="2738" spans="5:6" s="80" customFormat="1" x14ac:dyDescent="0.2">
      <c r="E2738" s="86"/>
      <c r="F2738" s="86"/>
    </row>
    <row r="2739" spans="5:6" s="80" customFormat="1" x14ac:dyDescent="0.2">
      <c r="E2739" s="86"/>
      <c r="F2739" s="86"/>
    </row>
    <row r="2740" spans="5:6" s="80" customFormat="1" x14ac:dyDescent="0.2">
      <c r="E2740" s="86"/>
      <c r="F2740" s="86"/>
    </row>
    <row r="2741" spans="5:6" s="80" customFormat="1" x14ac:dyDescent="0.2">
      <c r="E2741" s="86"/>
      <c r="F2741" s="86"/>
    </row>
    <row r="2742" spans="5:6" s="80" customFormat="1" x14ac:dyDescent="0.2">
      <c r="E2742" s="86"/>
      <c r="F2742" s="86"/>
    </row>
    <row r="2743" spans="5:6" s="80" customFormat="1" x14ac:dyDescent="0.2">
      <c r="E2743" s="86"/>
      <c r="F2743" s="86"/>
    </row>
    <row r="2744" spans="5:6" s="80" customFormat="1" x14ac:dyDescent="0.2">
      <c r="E2744" s="86"/>
      <c r="F2744" s="86"/>
    </row>
    <row r="2745" spans="5:6" s="80" customFormat="1" x14ac:dyDescent="0.2">
      <c r="E2745" s="86"/>
      <c r="F2745" s="86"/>
    </row>
    <row r="2746" spans="5:6" s="80" customFormat="1" x14ac:dyDescent="0.2">
      <c r="E2746" s="86"/>
      <c r="F2746" s="86"/>
    </row>
    <row r="2747" spans="5:6" s="80" customFormat="1" x14ac:dyDescent="0.2">
      <c r="E2747" s="86"/>
      <c r="F2747" s="86"/>
    </row>
    <row r="2748" spans="5:6" s="80" customFormat="1" x14ac:dyDescent="0.2">
      <c r="E2748" s="86"/>
      <c r="F2748" s="86"/>
    </row>
    <row r="2749" spans="5:6" s="80" customFormat="1" x14ac:dyDescent="0.2">
      <c r="E2749" s="86"/>
      <c r="F2749" s="86"/>
    </row>
    <row r="2750" spans="5:6" s="80" customFormat="1" x14ac:dyDescent="0.2">
      <c r="E2750" s="86"/>
      <c r="F2750" s="86"/>
    </row>
    <row r="2751" spans="5:6" s="80" customFormat="1" x14ac:dyDescent="0.2">
      <c r="E2751" s="86"/>
      <c r="F2751" s="86"/>
    </row>
    <row r="2752" spans="5:6" s="80" customFormat="1" x14ac:dyDescent="0.2">
      <c r="E2752" s="86"/>
      <c r="F2752" s="86"/>
    </row>
    <row r="2753" spans="5:6" s="80" customFormat="1" x14ac:dyDescent="0.2">
      <c r="E2753" s="86"/>
      <c r="F2753" s="86"/>
    </row>
    <row r="2754" spans="5:6" s="80" customFormat="1" x14ac:dyDescent="0.2">
      <c r="E2754" s="86"/>
      <c r="F2754" s="86"/>
    </row>
    <row r="2755" spans="5:6" s="80" customFormat="1" x14ac:dyDescent="0.2">
      <c r="E2755" s="86"/>
      <c r="F2755" s="86"/>
    </row>
    <row r="2756" spans="5:6" s="80" customFormat="1" x14ac:dyDescent="0.2">
      <c r="E2756" s="86"/>
      <c r="F2756" s="86"/>
    </row>
    <row r="2757" spans="5:6" s="80" customFormat="1" x14ac:dyDescent="0.2">
      <c r="E2757" s="86"/>
      <c r="F2757" s="86"/>
    </row>
    <row r="2758" spans="5:6" s="80" customFormat="1" x14ac:dyDescent="0.2">
      <c r="E2758" s="86"/>
      <c r="F2758" s="86"/>
    </row>
    <row r="2759" spans="5:6" s="80" customFormat="1" x14ac:dyDescent="0.2">
      <c r="E2759" s="86"/>
      <c r="F2759" s="86"/>
    </row>
    <row r="2760" spans="5:6" s="80" customFormat="1" x14ac:dyDescent="0.2">
      <c r="E2760" s="86"/>
      <c r="F2760" s="86"/>
    </row>
    <row r="2761" spans="5:6" s="80" customFormat="1" x14ac:dyDescent="0.2">
      <c r="E2761" s="86"/>
      <c r="F2761" s="86"/>
    </row>
    <row r="2762" spans="5:6" s="80" customFormat="1" x14ac:dyDescent="0.2">
      <c r="E2762" s="86"/>
      <c r="F2762" s="86"/>
    </row>
    <row r="2763" spans="5:6" s="80" customFormat="1" x14ac:dyDescent="0.2">
      <c r="E2763" s="86"/>
      <c r="F2763" s="86"/>
    </row>
    <row r="2764" spans="5:6" s="80" customFormat="1" x14ac:dyDescent="0.2">
      <c r="E2764" s="86"/>
      <c r="F2764" s="86"/>
    </row>
    <row r="2765" spans="5:6" s="80" customFormat="1" x14ac:dyDescent="0.2">
      <c r="E2765" s="86"/>
      <c r="F2765" s="86"/>
    </row>
    <row r="2766" spans="5:6" s="80" customFormat="1" x14ac:dyDescent="0.2">
      <c r="E2766" s="86"/>
      <c r="F2766" s="86"/>
    </row>
    <row r="2767" spans="5:6" s="80" customFormat="1" x14ac:dyDescent="0.2">
      <c r="E2767" s="86"/>
      <c r="F2767" s="86"/>
    </row>
    <row r="2768" spans="5:6" s="80" customFormat="1" x14ac:dyDescent="0.2">
      <c r="E2768" s="86"/>
      <c r="F2768" s="86"/>
    </row>
    <row r="2769" spans="5:6" s="80" customFormat="1" x14ac:dyDescent="0.2">
      <c r="E2769" s="86"/>
      <c r="F2769" s="86"/>
    </row>
    <row r="2770" spans="5:6" s="80" customFormat="1" x14ac:dyDescent="0.2">
      <c r="E2770" s="86"/>
      <c r="F2770" s="86"/>
    </row>
    <row r="2771" spans="5:6" s="80" customFormat="1" x14ac:dyDescent="0.2">
      <c r="E2771" s="86"/>
      <c r="F2771" s="86"/>
    </row>
    <row r="2772" spans="5:6" s="80" customFormat="1" x14ac:dyDescent="0.2">
      <c r="E2772" s="86"/>
      <c r="F2772" s="86"/>
    </row>
    <row r="2773" spans="5:6" s="80" customFormat="1" x14ac:dyDescent="0.2">
      <c r="E2773" s="86"/>
      <c r="F2773" s="86"/>
    </row>
    <row r="2774" spans="5:6" s="80" customFormat="1" x14ac:dyDescent="0.2">
      <c r="E2774" s="86"/>
      <c r="F2774" s="86"/>
    </row>
    <row r="2775" spans="5:6" s="80" customFormat="1" x14ac:dyDescent="0.2">
      <c r="E2775" s="86"/>
      <c r="F2775" s="86"/>
    </row>
    <row r="2776" spans="5:6" s="80" customFormat="1" x14ac:dyDescent="0.2">
      <c r="E2776" s="86"/>
      <c r="F2776" s="86"/>
    </row>
    <row r="2777" spans="5:6" s="80" customFormat="1" x14ac:dyDescent="0.2">
      <c r="E2777" s="86"/>
      <c r="F2777" s="86"/>
    </row>
    <row r="2778" spans="5:6" s="80" customFormat="1" x14ac:dyDescent="0.2">
      <c r="E2778" s="86"/>
      <c r="F2778" s="86"/>
    </row>
    <row r="2779" spans="5:6" s="80" customFormat="1" x14ac:dyDescent="0.2">
      <c r="E2779" s="86"/>
      <c r="F2779" s="86"/>
    </row>
    <row r="2780" spans="5:6" s="80" customFormat="1" x14ac:dyDescent="0.2">
      <c r="E2780" s="86"/>
      <c r="F2780" s="86"/>
    </row>
    <row r="2781" spans="5:6" s="80" customFormat="1" x14ac:dyDescent="0.2">
      <c r="E2781" s="86"/>
      <c r="F2781" s="86"/>
    </row>
    <row r="2782" spans="5:6" s="80" customFormat="1" x14ac:dyDescent="0.2">
      <c r="E2782" s="86"/>
      <c r="F2782" s="86"/>
    </row>
    <row r="2783" spans="5:6" s="80" customFormat="1" x14ac:dyDescent="0.2">
      <c r="E2783" s="86"/>
      <c r="F2783" s="86"/>
    </row>
    <row r="2784" spans="5:6" s="80" customFormat="1" x14ac:dyDescent="0.2">
      <c r="E2784" s="86"/>
      <c r="F2784" s="86"/>
    </row>
    <row r="2785" spans="5:6" s="80" customFormat="1" x14ac:dyDescent="0.2">
      <c r="E2785" s="86"/>
      <c r="F2785" s="86"/>
    </row>
    <row r="2786" spans="5:6" s="80" customFormat="1" x14ac:dyDescent="0.2">
      <c r="E2786" s="86"/>
      <c r="F2786" s="86"/>
    </row>
    <row r="2787" spans="5:6" s="80" customFormat="1" x14ac:dyDescent="0.2">
      <c r="E2787" s="86"/>
      <c r="F2787" s="86"/>
    </row>
    <row r="2788" spans="5:6" s="80" customFormat="1" x14ac:dyDescent="0.2">
      <c r="E2788" s="86"/>
      <c r="F2788" s="86"/>
    </row>
    <row r="2789" spans="5:6" s="80" customFormat="1" x14ac:dyDescent="0.2">
      <c r="E2789" s="86"/>
      <c r="F2789" s="86"/>
    </row>
    <row r="2790" spans="5:6" s="80" customFormat="1" x14ac:dyDescent="0.2">
      <c r="E2790" s="86"/>
      <c r="F2790" s="86"/>
    </row>
    <row r="2791" spans="5:6" s="80" customFormat="1" x14ac:dyDescent="0.2">
      <c r="E2791" s="86"/>
      <c r="F2791" s="86"/>
    </row>
    <row r="2792" spans="5:6" s="80" customFormat="1" x14ac:dyDescent="0.2">
      <c r="E2792" s="86"/>
      <c r="F2792" s="86"/>
    </row>
    <row r="2793" spans="5:6" s="80" customFormat="1" x14ac:dyDescent="0.2">
      <c r="E2793" s="86"/>
      <c r="F2793" s="86"/>
    </row>
    <row r="2794" spans="5:6" s="80" customFormat="1" x14ac:dyDescent="0.2">
      <c r="E2794" s="86"/>
      <c r="F2794" s="86"/>
    </row>
    <row r="2795" spans="5:6" s="80" customFormat="1" x14ac:dyDescent="0.2">
      <c r="E2795" s="86"/>
      <c r="F2795" s="86"/>
    </row>
    <row r="2796" spans="5:6" s="80" customFormat="1" x14ac:dyDescent="0.2">
      <c r="E2796" s="86"/>
      <c r="F2796" s="86"/>
    </row>
    <row r="2797" spans="5:6" s="80" customFormat="1" x14ac:dyDescent="0.2">
      <c r="E2797" s="86"/>
      <c r="F2797" s="86"/>
    </row>
    <row r="2798" spans="5:6" s="80" customFormat="1" x14ac:dyDescent="0.2">
      <c r="E2798" s="86"/>
      <c r="F2798" s="86"/>
    </row>
    <row r="2799" spans="5:6" s="80" customFormat="1" x14ac:dyDescent="0.2">
      <c r="E2799" s="86"/>
      <c r="F2799" s="86"/>
    </row>
    <row r="2800" spans="5:6" s="80" customFormat="1" x14ac:dyDescent="0.2">
      <c r="E2800" s="86"/>
      <c r="F2800" s="86"/>
    </row>
    <row r="2801" spans="5:6" s="80" customFormat="1" x14ac:dyDescent="0.2">
      <c r="E2801" s="86"/>
      <c r="F2801" s="86"/>
    </row>
    <row r="2802" spans="5:6" s="80" customFormat="1" x14ac:dyDescent="0.2">
      <c r="E2802" s="86"/>
      <c r="F2802" s="86"/>
    </row>
    <row r="2803" spans="5:6" s="80" customFormat="1" x14ac:dyDescent="0.2">
      <c r="E2803" s="86"/>
      <c r="F2803" s="86"/>
    </row>
    <row r="2804" spans="5:6" s="80" customFormat="1" x14ac:dyDescent="0.2">
      <c r="E2804" s="86"/>
      <c r="F2804" s="86"/>
    </row>
    <row r="2805" spans="5:6" s="80" customFormat="1" x14ac:dyDescent="0.2">
      <c r="E2805" s="86"/>
      <c r="F2805" s="86"/>
    </row>
    <row r="2806" spans="5:6" s="80" customFormat="1" x14ac:dyDescent="0.2">
      <c r="E2806" s="86"/>
      <c r="F2806" s="86"/>
    </row>
    <row r="2807" spans="5:6" s="80" customFormat="1" x14ac:dyDescent="0.2">
      <c r="E2807" s="86"/>
      <c r="F2807" s="86"/>
    </row>
    <row r="2808" spans="5:6" s="80" customFormat="1" x14ac:dyDescent="0.2">
      <c r="E2808" s="86"/>
      <c r="F2808" s="86"/>
    </row>
    <row r="2809" spans="5:6" s="80" customFormat="1" x14ac:dyDescent="0.2">
      <c r="E2809" s="86"/>
      <c r="F2809" s="86"/>
    </row>
    <row r="2810" spans="5:6" s="80" customFormat="1" x14ac:dyDescent="0.2">
      <c r="E2810" s="86"/>
      <c r="F2810" s="86"/>
    </row>
    <row r="2811" spans="5:6" s="80" customFormat="1" x14ac:dyDescent="0.2">
      <c r="E2811" s="86"/>
      <c r="F2811" s="86"/>
    </row>
    <row r="2812" spans="5:6" s="80" customFormat="1" x14ac:dyDescent="0.2">
      <c r="E2812" s="86"/>
      <c r="F2812" s="86"/>
    </row>
    <row r="2813" spans="5:6" s="80" customFormat="1" x14ac:dyDescent="0.2">
      <c r="E2813" s="86"/>
      <c r="F2813" s="86"/>
    </row>
    <row r="2814" spans="5:6" s="80" customFormat="1" x14ac:dyDescent="0.2">
      <c r="E2814" s="86"/>
      <c r="F2814" s="86"/>
    </row>
    <row r="2815" spans="5:6" s="80" customFormat="1" x14ac:dyDescent="0.2">
      <c r="E2815" s="86"/>
      <c r="F2815" s="86"/>
    </row>
    <row r="2816" spans="5:6" s="80" customFormat="1" x14ac:dyDescent="0.2">
      <c r="E2816" s="86"/>
      <c r="F2816" s="86"/>
    </row>
    <row r="2817" spans="5:6" s="80" customFormat="1" x14ac:dyDescent="0.2">
      <c r="E2817" s="86"/>
      <c r="F2817" s="86"/>
    </row>
    <row r="2818" spans="5:6" s="80" customFormat="1" x14ac:dyDescent="0.2">
      <c r="E2818" s="86"/>
      <c r="F2818" s="86"/>
    </row>
    <row r="2819" spans="5:6" s="80" customFormat="1" x14ac:dyDescent="0.2">
      <c r="E2819" s="86"/>
      <c r="F2819" s="86"/>
    </row>
    <row r="2820" spans="5:6" s="80" customFormat="1" x14ac:dyDescent="0.2">
      <c r="E2820" s="86"/>
      <c r="F2820" s="86"/>
    </row>
    <row r="2821" spans="5:6" s="80" customFormat="1" x14ac:dyDescent="0.2">
      <c r="E2821" s="86"/>
      <c r="F2821" s="86"/>
    </row>
    <row r="2822" spans="5:6" s="80" customFormat="1" x14ac:dyDescent="0.2">
      <c r="E2822" s="86"/>
      <c r="F2822" s="86"/>
    </row>
    <row r="2823" spans="5:6" s="80" customFormat="1" x14ac:dyDescent="0.2">
      <c r="E2823" s="86"/>
      <c r="F2823" s="86"/>
    </row>
    <row r="2824" spans="5:6" s="80" customFormat="1" x14ac:dyDescent="0.2">
      <c r="E2824" s="86"/>
      <c r="F2824" s="86"/>
    </row>
    <row r="2825" spans="5:6" s="80" customFormat="1" x14ac:dyDescent="0.2">
      <c r="E2825" s="86"/>
      <c r="F2825" s="86"/>
    </row>
    <row r="2826" spans="5:6" s="80" customFormat="1" x14ac:dyDescent="0.2">
      <c r="E2826" s="86"/>
      <c r="F2826" s="86"/>
    </row>
    <row r="2827" spans="5:6" s="80" customFormat="1" x14ac:dyDescent="0.2">
      <c r="E2827" s="86"/>
      <c r="F2827" s="86"/>
    </row>
    <row r="2828" spans="5:6" s="80" customFormat="1" x14ac:dyDescent="0.2">
      <c r="E2828" s="86"/>
      <c r="F2828" s="86"/>
    </row>
    <row r="2829" spans="5:6" s="80" customFormat="1" x14ac:dyDescent="0.2">
      <c r="E2829" s="86"/>
      <c r="F2829" s="86"/>
    </row>
    <row r="2830" spans="5:6" s="80" customFormat="1" x14ac:dyDescent="0.2">
      <c r="E2830" s="86"/>
      <c r="F2830" s="86"/>
    </row>
    <row r="2831" spans="5:6" s="80" customFormat="1" x14ac:dyDescent="0.2">
      <c r="E2831" s="86"/>
      <c r="F2831" s="86"/>
    </row>
    <row r="2832" spans="5:6" s="80" customFormat="1" x14ac:dyDescent="0.2">
      <c r="E2832" s="86"/>
      <c r="F2832" s="86"/>
    </row>
    <row r="2833" spans="5:6" s="80" customFormat="1" x14ac:dyDescent="0.2">
      <c r="E2833" s="86"/>
      <c r="F2833" s="86"/>
    </row>
    <row r="2834" spans="5:6" s="80" customFormat="1" x14ac:dyDescent="0.2">
      <c r="E2834" s="86"/>
      <c r="F2834" s="86"/>
    </row>
    <row r="2835" spans="5:6" s="80" customFormat="1" x14ac:dyDescent="0.2">
      <c r="E2835" s="86"/>
      <c r="F2835" s="86"/>
    </row>
    <row r="2836" spans="5:6" s="80" customFormat="1" x14ac:dyDescent="0.2">
      <c r="E2836" s="86"/>
      <c r="F2836" s="86"/>
    </row>
    <row r="2837" spans="5:6" s="80" customFormat="1" x14ac:dyDescent="0.2">
      <c r="E2837" s="86"/>
      <c r="F2837" s="86"/>
    </row>
    <row r="2838" spans="5:6" s="80" customFormat="1" x14ac:dyDescent="0.2">
      <c r="E2838" s="86"/>
      <c r="F2838" s="86"/>
    </row>
    <row r="2839" spans="5:6" s="80" customFormat="1" x14ac:dyDescent="0.2">
      <c r="E2839" s="86"/>
      <c r="F2839" s="86"/>
    </row>
    <row r="2840" spans="5:6" s="80" customFormat="1" x14ac:dyDescent="0.2">
      <c r="E2840" s="86"/>
      <c r="F2840" s="86"/>
    </row>
    <row r="2841" spans="5:6" s="80" customFormat="1" x14ac:dyDescent="0.2">
      <c r="E2841" s="86"/>
      <c r="F2841" s="86"/>
    </row>
    <row r="2842" spans="5:6" s="80" customFormat="1" x14ac:dyDescent="0.2">
      <c r="E2842" s="86"/>
      <c r="F2842" s="86"/>
    </row>
    <row r="2843" spans="5:6" s="80" customFormat="1" x14ac:dyDescent="0.2">
      <c r="E2843" s="86"/>
      <c r="F2843" s="86"/>
    </row>
    <row r="2844" spans="5:6" s="80" customFormat="1" x14ac:dyDescent="0.2">
      <c r="E2844" s="86"/>
      <c r="F2844" s="86"/>
    </row>
    <row r="2845" spans="5:6" s="80" customFormat="1" x14ac:dyDescent="0.2">
      <c r="E2845" s="86"/>
      <c r="F2845" s="86"/>
    </row>
    <row r="2846" spans="5:6" s="80" customFormat="1" x14ac:dyDescent="0.2">
      <c r="E2846" s="86"/>
      <c r="F2846" s="86"/>
    </row>
    <row r="2847" spans="5:6" s="80" customFormat="1" x14ac:dyDescent="0.2">
      <c r="E2847" s="86"/>
      <c r="F2847" s="86"/>
    </row>
    <row r="2848" spans="5:6" s="80" customFormat="1" x14ac:dyDescent="0.2">
      <c r="E2848" s="86"/>
      <c r="F2848" s="86"/>
    </row>
    <row r="2849" spans="5:6" s="80" customFormat="1" x14ac:dyDescent="0.2">
      <c r="E2849" s="86"/>
      <c r="F2849" s="86"/>
    </row>
    <row r="2850" spans="5:6" s="80" customFormat="1" x14ac:dyDescent="0.2">
      <c r="E2850" s="86"/>
      <c r="F2850" s="86"/>
    </row>
    <row r="2851" spans="5:6" s="80" customFormat="1" x14ac:dyDescent="0.2">
      <c r="E2851" s="86"/>
      <c r="F2851" s="86"/>
    </row>
    <row r="2852" spans="5:6" s="80" customFormat="1" x14ac:dyDescent="0.2">
      <c r="E2852" s="86"/>
      <c r="F2852" s="86"/>
    </row>
    <row r="2853" spans="5:6" s="80" customFormat="1" x14ac:dyDescent="0.2">
      <c r="E2853" s="86"/>
      <c r="F2853" s="86"/>
    </row>
    <row r="2854" spans="5:6" s="80" customFormat="1" x14ac:dyDescent="0.2">
      <c r="E2854" s="86"/>
      <c r="F2854" s="86"/>
    </row>
    <row r="2855" spans="5:6" s="80" customFormat="1" x14ac:dyDescent="0.2">
      <c r="E2855" s="86"/>
      <c r="F2855" s="86"/>
    </row>
    <row r="2856" spans="5:6" s="80" customFormat="1" x14ac:dyDescent="0.2">
      <c r="E2856" s="86"/>
      <c r="F2856" s="86"/>
    </row>
    <row r="2857" spans="5:6" s="80" customFormat="1" x14ac:dyDescent="0.2">
      <c r="E2857" s="86"/>
      <c r="F2857" s="86"/>
    </row>
    <row r="2858" spans="5:6" s="80" customFormat="1" x14ac:dyDescent="0.2">
      <c r="E2858" s="86"/>
      <c r="F2858" s="86"/>
    </row>
    <row r="2859" spans="5:6" s="80" customFormat="1" x14ac:dyDescent="0.2">
      <c r="E2859" s="86"/>
      <c r="F2859" s="86"/>
    </row>
    <row r="2860" spans="5:6" s="80" customFormat="1" x14ac:dyDescent="0.2">
      <c r="E2860" s="86"/>
      <c r="F2860" s="86"/>
    </row>
    <row r="2861" spans="5:6" s="80" customFormat="1" x14ac:dyDescent="0.2">
      <c r="E2861" s="86"/>
      <c r="F2861" s="86"/>
    </row>
    <row r="2862" spans="5:6" s="80" customFormat="1" x14ac:dyDescent="0.2">
      <c r="E2862" s="86"/>
      <c r="F2862" s="86"/>
    </row>
    <row r="2863" spans="5:6" s="80" customFormat="1" x14ac:dyDescent="0.2">
      <c r="E2863" s="86"/>
      <c r="F2863" s="86"/>
    </row>
    <row r="2864" spans="5:6" s="80" customFormat="1" x14ac:dyDescent="0.2">
      <c r="E2864" s="86"/>
      <c r="F2864" s="86"/>
    </row>
    <row r="2865" spans="5:6" s="80" customFormat="1" x14ac:dyDescent="0.2">
      <c r="E2865" s="86"/>
      <c r="F2865" s="86"/>
    </row>
    <row r="2866" spans="5:6" s="80" customFormat="1" x14ac:dyDescent="0.2">
      <c r="E2866" s="86"/>
      <c r="F2866" s="86"/>
    </row>
    <row r="2867" spans="5:6" s="80" customFormat="1" x14ac:dyDescent="0.2">
      <c r="E2867" s="86"/>
      <c r="F2867" s="86"/>
    </row>
    <row r="2868" spans="5:6" s="80" customFormat="1" x14ac:dyDescent="0.2">
      <c r="E2868" s="86"/>
      <c r="F2868" s="86"/>
    </row>
    <row r="2869" spans="5:6" s="80" customFormat="1" x14ac:dyDescent="0.2">
      <c r="E2869" s="86"/>
      <c r="F2869" s="86"/>
    </row>
    <row r="2870" spans="5:6" s="80" customFormat="1" x14ac:dyDescent="0.2">
      <c r="E2870" s="86"/>
      <c r="F2870" s="86"/>
    </row>
    <row r="2871" spans="5:6" s="80" customFormat="1" x14ac:dyDescent="0.2">
      <c r="E2871" s="86"/>
      <c r="F2871" s="86"/>
    </row>
    <row r="2872" spans="5:6" s="80" customFormat="1" x14ac:dyDescent="0.2">
      <c r="E2872" s="86"/>
      <c r="F2872" s="86"/>
    </row>
    <row r="2873" spans="5:6" s="80" customFormat="1" x14ac:dyDescent="0.2">
      <c r="E2873" s="86"/>
      <c r="F2873" s="86"/>
    </row>
    <row r="2874" spans="5:6" s="80" customFormat="1" x14ac:dyDescent="0.2">
      <c r="E2874" s="86"/>
      <c r="F2874" s="86"/>
    </row>
    <row r="2875" spans="5:6" s="80" customFormat="1" x14ac:dyDescent="0.2">
      <c r="E2875" s="86"/>
      <c r="F2875" s="86"/>
    </row>
    <row r="2876" spans="5:6" s="80" customFormat="1" x14ac:dyDescent="0.2">
      <c r="E2876" s="86"/>
      <c r="F2876" s="86"/>
    </row>
    <row r="2877" spans="5:6" s="80" customFormat="1" x14ac:dyDescent="0.2">
      <c r="E2877" s="86"/>
      <c r="F2877" s="86"/>
    </row>
    <row r="2878" spans="5:6" s="80" customFormat="1" x14ac:dyDescent="0.2">
      <c r="E2878" s="86"/>
      <c r="F2878" s="86"/>
    </row>
    <row r="2879" spans="5:6" s="80" customFormat="1" x14ac:dyDescent="0.2">
      <c r="E2879" s="86"/>
      <c r="F2879" s="86"/>
    </row>
    <row r="2880" spans="5:6" s="80" customFormat="1" x14ac:dyDescent="0.2">
      <c r="E2880" s="86"/>
      <c r="F2880" s="86"/>
    </row>
    <row r="2881" spans="5:6" s="80" customFormat="1" x14ac:dyDescent="0.2">
      <c r="E2881" s="86"/>
      <c r="F2881" s="86"/>
    </row>
    <row r="2882" spans="5:6" s="80" customFormat="1" x14ac:dyDescent="0.2">
      <c r="E2882" s="86"/>
      <c r="F2882" s="86"/>
    </row>
    <row r="2883" spans="5:6" s="80" customFormat="1" x14ac:dyDescent="0.2">
      <c r="E2883" s="86"/>
      <c r="F2883" s="86"/>
    </row>
    <row r="2884" spans="5:6" s="80" customFormat="1" x14ac:dyDescent="0.2">
      <c r="E2884" s="86"/>
      <c r="F2884" s="86"/>
    </row>
    <row r="2885" spans="5:6" s="80" customFormat="1" x14ac:dyDescent="0.2">
      <c r="E2885" s="86"/>
      <c r="F2885" s="86"/>
    </row>
    <row r="2886" spans="5:6" s="80" customFormat="1" x14ac:dyDescent="0.2">
      <c r="E2886" s="86"/>
      <c r="F2886" s="86"/>
    </row>
    <row r="2887" spans="5:6" s="80" customFormat="1" x14ac:dyDescent="0.2">
      <c r="E2887" s="86"/>
      <c r="F2887" s="86"/>
    </row>
    <row r="2888" spans="5:6" s="80" customFormat="1" x14ac:dyDescent="0.2">
      <c r="E2888" s="86"/>
      <c r="F2888" s="86"/>
    </row>
    <row r="2889" spans="5:6" s="80" customFormat="1" x14ac:dyDescent="0.2">
      <c r="E2889" s="86"/>
      <c r="F2889" s="86"/>
    </row>
    <row r="2890" spans="5:6" s="80" customFormat="1" x14ac:dyDescent="0.2">
      <c r="E2890" s="86"/>
      <c r="F2890" s="86"/>
    </row>
    <row r="2891" spans="5:6" s="80" customFormat="1" x14ac:dyDescent="0.2">
      <c r="E2891" s="86"/>
      <c r="F2891" s="86"/>
    </row>
    <row r="2892" spans="5:6" s="80" customFormat="1" x14ac:dyDescent="0.2">
      <c r="E2892" s="86"/>
      <c r="F2892" s="86"/>
    </row>
    <row r="2893" spans="5:6" s="80" customFormat="1" x14ac:dyDescent="0.2">
      <c r="E2893" s="86"/>
      <c r="F2893" s="86"/>
    </row>
    <row r="2894" spans="5:6" s="80" customFormat="1" x14ac:dyDescent="0.2">
      <c r="E2894" s="86"/>
      <c r="F2894" s="86"/>
    </row>
    <row r="2895" spans="5:6" s="80" customFormat="1" x14ac:dyDescent="0.2">
      <c r="E2895" s="86"/>
      <c r="F2895" s="86"/>
    </row>
    <row r="2896" spans="5:6" s="80" customFormat="1" x14ac:dyDescent="0.2">
      <c r="E2896" s="86"/>
      <c r="F2896" s="86"/>
    </row>
    <row r="2897" spans="5:6" s="80" customFormat="1" x14ac:dyDescent="0.2">
      <c r="E2897" s="86"/>
      <c r="F2897" s="86"/>
    </row>
    <row r="2898" spans="5:6" s="80" customFormat="1" x14ac:dyDescent="0.2">
      <c r="E2898" s="86"/>
      <c r="F2898" s="86"/>
    </row>
    <row r="2899" spans="5:6" s="80" customFormat="1" x14ac:dyDescent="0.2">
      <c r="E2899" s="86"/>
      <c r="F2899" s="86"/>
    </row>
    <row r="2900" spans="5:6" s="80" customFormat="1" x14ac:dyDescent="0.2">
      <c r="E2900" s="86"/>
      <c r="F2900" s="86"/>
    </row>
    <row r="2901" spans="5:6" s="80" customFormat="1" x14ac:dyDescent="0.2">
      <c r="E2901" s="86"/>
      <c r="F2901" s="86"/>
    </row>
    <row r="2902" spans="5:6" s="80" customFormat="1" x14ac:dyDescent="0.2">
      <c r="E2902" s="86"/>
      <c r="F2902" s="86"/>
    </row>
    <row r="2903" spans="5:6" s="80" customFormat="1" x14ac:dyDescent="0.2">
      <c r="E2903" s="86"/>
      <c r="F2903" s="86"/>
    </row>
    <row r="2904" spans="5:6" s="80" customFormat="1" x14ac:dyDescent="0.2">
      <c r="E2904" s="86"/>
      <c r="F2904" s="86"/>
    </row>
    <row r="2905" spans="5:6" s="80" customFormat="1" x14ac:dyDescent="0.2">
      <c r="E2905" s="86"/>
      <c r="F2905" s="86"/>
    </row>
    <row r="2906" spans="5:6" s="80" customFormat="1" x14ac:dyDescent="0.2">
      <c r="E2906" s="86"/>
      <c r="F2906" s="86"/>
    </row>
    <row r="2907" spans="5:6" s="80" customFormat="1" x14ac:dyDescent="0.2">
      <c r="E2907" s="86"/>
      <c r="F2907" s="86"/>
    </row>
    <row r="2908" spans="5:6" s="80" customFormat="1" x14ac:dyDescent="0.2">
      <c r="E2908" s="86"/>
      <c r="F2908" s="86"/>
    </row>
    <row r="2909" spans="5:6" s="80" customFormat="1" x14ac:dyDescent="0.2">
      <c r="E2909" s="86"/>
      <c r="F2909" s="86"/>
    </row>
    <row r="2910" spans="5:6" s="80" customFormat="1" x14ac:dyDescent="0.2">
      <c r="E2910" s="86"/>
      <c r="F2910" s="86"/>
    </row>
    <row r="2911" spans="5:6" s="80" customFormat="1" x14ac:dyDescent="0.2">
      <c r="E2911" s="86"/>
      <c r="F2911" s="86"/>
    </row>
    <row r="2912" spans="5:6" s="80" customFormat="1" x14ac:dyDescent="0.2">
      <c r="E2912" s="86"/>
      <c r="F2912" s="86"/>
    </row>
    <row r="2913" spans="5:6" s="80" customFormat="1" x14ac:dyDescent="0.2">
      <c r="E2913" s="86"/>
      <c r="F2913" s="86"/>
    </row>
    <row r="2914" spans="5:6" s="80" customFormat="1" x14ac:dyDescent="0.2">
      <c r="E2914" s="86"/>
      <c r="F2914" s="86"/>
    </row>
    <row r="2915" spans="5:6" s="80" customFormat="1" x14ac:dyDescent="0.2">
      <c r="E2915" s="86"/>
      <c r="F2915" s="86"/>
    </row>
    <row r="2916" spans="5:6" s="80" customFormat="1" x14ac:dyDescent="0.2">
      <c r="E2916" s="86"/>
      <c r="F2916" s="86"/>
    </row>
    <row r="2917" spans="5:6" s="80" customFormat="1" x14ac:dyDescent="0.2">
      <c r="E2917" s="86"/>
      <c r="F2917" s="86"/>
    </row>
    <row r="2918" spans="5:6" s="80" customFormat="1" x14ac:dyDescent="0.2">
      <c r="E2918" s="86"/>
      <c r="F2918" s="86"/>
    </row>
    <row r="2919" spans="5:6" s="80" customFormat="1" x14ac:dyDescent="0.2">
      <c r="E2919" s="86"/>
      <c r="F2919" s="86"/>
    </row>
    <row r="2920" spans="5:6" s="80" customFormat="1" x14ac:dyDescent="0.2">
      <c r="E2920" s="86"/>
      <c r="F2920" s="86"/>
    </row>
    <row r="2921" spans="5:6" s="80" customFormat="1" x14ac:dyDescent="0.2">
      <c r="E2921" s="86"/>
      <c r="F2921" s="86"/>
    </row>
    <row r="2922" spans="5:6" s="80" customFormat="1" x14ac:dyDescent="0.2">
      <c r="E2922" s="86"/>
      <c r="F2922" s="86"/>
    </row>
    <row r="2923" spans="5:6" s="80" customFormat="1" x14ac:dyDescent="0.2">
      <c r="E2923" s="86"/>
      <c r="F2923" s="86"/>
    </row>
    <row r="2924" spans="5:6" s="80" customFormat="1" x14ac:dyDescent="0.2">
      <c r="E2924" s="86"/>
      <c r="F2924" s="86"/>
    </row>
    <row r="2925" spans="5:6" s="80" customFormat="1" x14ac:dyDescent="0.2">
      <c r="E2925" s="86"/>
      <c r="F2925" s="86"/>
    </row>
    <row r="2926" spans="5:6" s="80" customFormat="1" x14ac:dyDescent="0.2">
      <c r="E2926" s="86"/>
      <c r="F2926" s="86"/>
    </row>
    <row r="2927" spans="5:6" s="80" customFormat="1" x14ac:dyDescent="0.2">
      <c r="E2927" s="86"/>
      <c r="F2927" s="86"/>
    </row>
    <row r="2928" spans="5:6" s="80" customFormat="1" x14ac:dyDescent="0.2">
      <c r="E2928" s="86"/>
      <c r="F2928" s="86"/>
    </row>
    <row r="2929" spans="5:6" s="80" customFormat="1" x14ac:dyDescent="0.2">
      <c r="E2929" s="86"/>
      <c r="F2929" s="86"/>
    </row>
    <row r="2930" spans="5:6" s="80" customFormat="1" x14ac:dyDescent="0.2">
      <c r="E2930" s="86"/>
      <c r="F2930" s="86"/>
    </row>
    <row r="2931" spans="5:6" s="80" customFormat="1" x14ac:dyDescent="0.2">
      <c r="E2931" s="86"/>
      <c r="F2931" s="86"/>
    </row>
    <row r="2932" spans="5:6" s="80" customFormat="1" x14ac:dyDescent="0.2">
      <c r="E2932" s="86"/>
      <c r="F2932" s="86"/>
    </row>
    <row r="2933" spans="5:6" s="80" customFormat="1" x14ac:dyDescent="0.2">
      <c r="E2933" s="86"/>
      <c r="F2933" s="86"/>
    </row>
    <row r="2934" spans="5:6" s="80" customFormat="1" x14ac:dyDescent="0.2">
      <c r="E2934" s="86"/>
      <c r="F2934" s="86"/>
    </row>
    <row r="2935" spans="5:6" s="80" customFormat="1" x14ac:dyDescent="0.2">
      <c r="E2935" s="86"/>
      <c r="F2935" s="86"/>
    </row>
    <row r="2936" spans="5:6" s="80" customFormat="1" x14ac:dyDescent="0.2">
      <c r="E2936" s="86"/>
      <c r="F2936" s="86"/>
    </row>
    <row r="2937" spans="5:6" s="80" customFormat="1" x14ac:dyDescent="0.2">
      <c r="E2937" s="86"/>
      <c r="F2937" s="86"/>
    </row>
    <row r="2938" spans="5:6" s="80" customFormat="1" x14ac:dyDescent="0.2">
      <c r="E2938" s="86"/>
      <c r="F2938" s="86"/>
    </row>
    <row r="2939" spans="5:6" s="80" customFormat="1" x14ac:dyDescent="0.2">
      <c r="E2939" s="86"/>
      <c r="F2939" s="86"/>
    </row>
    <row r="2940" spans="5:6" s="80" customFormat="1" x14ac:dyDescent="0.2">
      <c r="E2940" s="86"/>
      <c r="F2940" s="86"/>
    </row>
    <row r="2941" spans="5:6" s="80" customFormat="1" x14ac:dyDescent="0.2">
      <c r="E2941" s="86"/>
      <c r="F2941" s="86"/>
    </row>
    <row r="2942" spans="5:6" s="80" customFormat="1" x14ac:dyDescent="0.2">
      <c r="E2942" s="86"/>
      <c r="F2942" s="86"/>
    </row>
    <row r="2943" spans="5:6" s="80" customFormat="1" x14ac:dyDescent="0.2">
      <c r="E2943" s="86"/>
      <c r="F2943" s="86"/>
    </row>
    <row r="2944" spans="5:6" s="80" customFormat="1" x14ac:dyDescent="0.2">
      <c r="E2944" s="86"/>
      <c r="F2944" s="86"/>
    </row>
    <row r="2945" spans="5:6" s="80" customFormat="1" x14ac:dyDescent="0.2">
      <c r="E2945" s="86"/>
      <c r="F2945" s="86"/>
    </row>
    <row r="2946" spans="5:6" s="80" customFormat="1" x14ac:dyDescent="0.2">
      <c r="E2946" s="86"/>
      <c r="F2946" s="86"/>
    </row>
    <row r="2947" spans="5:6" s="80" customFormat="1" x14ac:dyDescent="0.2">
      <c r="E2947" s="86"/>
      <c r="F2947" s="86"/>
    </row>
    <row r="2948" spans="5:6" s="80" customFormat="1" x14ac:dyDescent="0.2">
      <c r="E2948" s="86"/>
      <c r="F2948" s="86"/>
    </row>
    <row r="2949" spans="5:6" s="80" customFormat="1" x14ac:dyDescent="0.2">
      <c r="E2949" s="86"/>
      <c r="F2949" s="86"/>
    </row>
    <row r="2950" spans="5:6" s="80" customFormat="1" x14ac:dyDescent="0.2">
      <c r="E2950" s="86"/>
      <c r="F2950" s="86"/>
    </row>
    <row r="2951" spans="5:6" s="80" customFormat="1" x14ac:dyDescent="0.2">
      <c r="E2951" s="86"/>
      <c r="F2951" s="86"/>
    </row>
    <row r="2952" spans="5:6" s="80" customFormat="1" x14ac:dyDescent="0.2">
      <c r="E2952" s="86"/>
      <c r="F2952" s="86"/>
    </row>
    <row r="2953" spans="5:6" s="80" customFormat="1" x14ac:dyDescent="0.2">
      <c r="E2953" s="86"/>
      <c r="F2953" s="86"/>
    </row>
    <row r="2954" spans="5:6" s="80" customFormat="1" x14ac:dyDescent="0.2">
      <c r="E2954" s="86"/>
      <c r="F2954" s="86"/>
    </row>
    <row r="2955" spans="5:6" s="80" customFormat="1" x14ac:dyDescent="0.2">
      <c r="E2955" s="86"/>
      <c r="F2955" s="86"/>
    </row>
    <row r="2956" spans="5:6" s="80" customFormat="1" x14ac:dyDescent="0.2">
      <c r="E2956" s="86"/>
      <c r="F2956" s="86"/>
    </row>
    <row r="2957" spans="5:6" s="80" customFormat="1" x14ac:dyDescent="0.2">
      <c r="E2957" s="86"/>
      <c r="F2957" s="86"/>
    </row>
    <row r="2958" spans="5:6" s="80" customFormat="1" x14ac:dyDescent="0.2">
      <c r="E2958" s="86"/>
      <c r="F2958" s="86"/>
    </row>
    <row r="2959" spans="5:6" s="80" customFormat="1" x14ac:dyDescent="0.2">
      <c r="E2959" s="86"/>
      <c r="F2959" s="86"/>
    </row>
    <row r="2960" spans="5:6" s="80" customFormat="1" x14ac:dyDescent="0.2">
      <c r="E2960" s="86"/>
      <c r="F2960" s="86"/>
    </row>
    <row r="2961" spans="5:6" s="80" customFormat="1" x14ac:dyDescent="0.2">
      <c r="E2961" s="86"/>
      <c r="F2961" s="86"/>
    </row>
    <row r="2962" spans="5:6" s="80" customFormat="1" x14ac:dyDescent="0.2">
      <c r="E2962" s="86"/>
      <c r="F2962" s="86"/>
    </row>
    <row r="2963" spans="5:6" s="80" customFormat="1" x14ac:dyDescent="0.2">
      <c r="E2963" s="86"/>
      <c r="F2963" s="86"/>
    </row>
    <row r="2964" spans="5:6" s="80" customFormat="1" x14ac:dyDescent="0.2">
      <c r="E2964" s="86"/>
      <c r="F2964" s="86"/>
    </row>
    <row r="2965" spans="5:6" s="80" customFormat="1" x14ac:dyDescent="0.2">
      <c r="E2965" s="86"/>
      <c r="F2965" s="86"/>
    </row>
    <row r="2966" spans="5:6" s="80" customFormat="1" x14ac:dyDescent="0.2">
      <c r="E2966" s="86"/>
      <c r="F2966" s="86"/>
    </row>
    <row r="2967" spans="5:6" s="80" customFormat="1" x14ac:dyDescent="0.2">
      <c r="E2967" s="86"/>
      <c r="F2967" s="86"/>
    </row>
    <row r="2968" spans="5:6" s="80" customFormat="1" x14ac:dyDescent="0.2">
      <c r="E2968" s="86"/>
      <c r="F2968" s="86"/>
    </row>
    <row r="2969" spans="5:6" s="80" customFormat="1" x14ac:dyDescent="0.2">
      <c r="E2969" s="86"/>
      <c r="F2969" s="86"/>
    </row>
    <row r="2970" spans="5:6" s="80" customFormat="1" x14ac:dyDescent="0.2">
      <c r="E2970" s="86"/>
      <c r="F2970" s="86"/>
    </row>
    <row r="2971" spans="5:6" s="80" customFormat="1" x14ac:dyDescent="0.2">
      <c r="E2971" s="86"/>
      <c r="F2971" s="86"/>
    </row>
    <row r="2972" spans="5:6" s="80" customFormat="1" x14ac:dyDescent="0.2">
      <c r="E2972" s="86"/>
      <c r="F2972" s="86"/>
    </row>
    <row r="2973" spans="5:6" s="80" customFormat="1" x14ac:dyDescent="0.2">
      <c r="E2973" s="86"/>
      <c r="F2973" s="86"/>
    </row>
    <row r="2974" spans="5:6" s="80" customFormat="1" x14ac:dyDescent="0.2">
      <c r="E2974" s="86"/>
      <c r="F2974" s="86"/>
    </row>
    <row r="2975" spans="5:6" s="80" customFormat="1" x14ac:dyDescent="0.2">
      <c r="E2975" s="86"/>
      <c r="F2975" s="86"/>
    </row>
    <row r="2976" spans="5:6" s="80" customFormat="1" x14ac:dyDescent="0.2">
      <c r="E2976" s="86"/>
      <c r="F2976" s="86"/>
    </row>
    <row r="2977" spans="5:6" s="80" customFormat="1" x14ac:dyDescent="0.2">
      <c r="E2977" s="86"/>
      <c r="F2977" s="86"/>
    </row>
    <row r="2978" spans="5:6" s="80" customFormat="1" x14ac:dyDescent="0.2">
      <c r="E2978" s="86"/>
      <c r="F2978" s="86"/>
    </row>
    <row r="2979" spans="5:6" s="80" customFormat="1" x14ac:dyDescent="0.2">
      <c r="E2979" s="86"/>
      <c r="F2979" s="86"/>
    </row>
    <row r="2980" spans="5:6" s="80" customFormat="1" x14ac:dyDescent="0.2">
      <c r="E2980" s="86"/>
      <c r="F2980" s="86"/>
    </row>
    <row r="2981" spans="5:6" s="80" customFormat="1" x14ac:dyDescent="0.2">
      <c r="E2981" s="86"/>
      <c r="F2981" s="86"/>
    </row>
    <row r="2982" spans="5:6" s="80" customFormat="1" x14ac:dyDescent="0.2">
      <c r="E2982" s="86"/>
      <c r="F2982" s="86"/>
    </row>
    <row r="2983" spans="5:6" s="80" customFormat="1" x14ac:dyDescent="0.2">
      <c r="E2983" s="86"/>
      <c r="F2983" s="86"/>
    </row>
    <row r="2984" spans="5:6" s="80" customFormat="1" x14ac:dyDescent="0.2">
      <c r="E2984" s="86"/>
      <c r="F2984" s="86"/>
    </row>
    <row r="2985" spans="5:6" s="80" customFormat="1" x14ac:dyDescent="0.2">
      <c r="E2985" s="86"/>
      <c r="F2985" s="86"/>
    </row>
    <row r="2986" spans="5:6" s="80" customFormat="1" x14ac:dyDescent="0.2">
      <c r="E2986" s="86"/>
      <c r="F2986" s="86"/>
    </row>
    <row r="2987" spans="5:6" s="80" customFormat="1" x14ac:dyDescent="0.2">
      <c r="E2987" s="86"/>
      <c r="F2987" s="86"/>
    </row>
    <row r="2988" spans="5:6" s="80" customFormat="1" x14ac:dyDescent="0.2">
      <c r="E2988" s="86"/>
      <c r="F2988" s="86"/>
    </row>
    <row r="2989" spans="5:6" s="80" customFormat="1" x14ac:dyDescent="0.2">
      <c r="E2989" s="86"/>
      <c r="F2989" s="86"/>
    </row>
    <row r="2990" spans="5:6" s="80" customFormat="1" x14ac:dyDescent="0.2">
      <c r="E2990" s="86"/>
      <c r="F2990" s="86"/>
    </row>
    <row r="2991" spans="5:6" s="80" customFormat="1" x14ac:dyDescent="0.2">
      <c r="E2991" s="86"/>
      <c r="F2991" s="86"/>
    </row>
    <row r="2992" spans="5:6" s="80" customFormat="1" x14ac:dyDescent="0.2">
      <c r="E2992" s="86"/>
      <c r="F2992" s="86"/>
    </row>
    <row r="2993" spans="5:6" s="80" customFormat="1" x14ac:dyDescent="0.2">
      <c r="E2993" s="86"/>
      <c r="F2993" s="86"/>
    </row>
    <row r="2994" spans="5:6" s="80" customFormat="1" x14ac:dyDescent="0.2">
      <c r="E2994" s="86"/>
      <c r="F2994" s="86"/>
    </row>
    <row r="2995" spans="5:6" s="80" customFormat="1" x14ac:dyDescent="0.2">
      <c r="E2995" s="86"/>
      <c r="F2995" s="86"/>
    </row>
    <row r="2996" spans="5:6" s="80" customFormat="1" x14ac:dyDescent="0.2">
      <c r="E2996" s="86"/>
      <c r="F2996" s="86"/>
    </row>
    <row r="2997" spans="5:6" s="80" customFormat="1" x14ac:dyDescent="0.2">
      <c r="E2997" s="86"/>
      <c r="F2997" s="86"/>
    </row>
    <row r="2998" spans="5:6" s="80" customFormat="1" x14ac:dyDescent="0.2">
      <c r="E2998" s="86"/>
      <c r="F2998" s="86"/>
    </row>
    <row r="2999" spans="5:6" s="80" customFormat="1" x14ac:dyDescent="0.2">
      <c r="E2999" s="86"/>
      <c r="F2999" s="86"/>
    </row>
    <row r="3000" spans="5:6" s="80" customFormat="1" x14ac:dyDescent="0.2">
      <c r="E3000" s="86"/>
      <c r="F3000" s="86"/>
    </row>
    <row r="3001" spans="5:6" s="80" customFormat="1" x14ac:dyDescent="0.2">
      <c r="E3001" s="86"/>
      <c r="F3001" s="86"/>
    </row>
    <row r="3002" spans="5:6" s="80" customFormat="1" x14ac:dyDescent="0.2">
      <c r="E3002" s="86"/>
      <c r="F3002" s="86"/>
    </row>
    <row r="3003" spans="5:6" s="80" customFormat="1" x14ac:dyDescent="0.2">
      <c r="E3003" s="86"/>
      <c r="F3003" s="86"/>
    </row>
    <row r="3004" spans="5:6" s="80" customFormat="1" x14ac:dyDescent="0.2">
      <c r="E3004" s="86"/>
      <c r="F3004" s="86"/>
    </row>
    <row r="3005" spans="5:6" s="80" customFormat="1" x14ac:dyDescent="0.2">
      <c r="E3005" s="86"/>
      <c r="F3005" s="86"/>
    </row>
    <row r="3006" spans="5:6" s="80" customFormat="1" x14ac:dyDescent="0.2">
      <c r="E3006" s="86"/>
      <c r="F3006" s="86"/>
    </row>
    <row r="3007" spans="5:6" s="80" customFormat="1" x14ac:dyDescent="0.2">
      <c r="E3007" s="86"/>
      <c r="F3007" s="86"/>
    </row>
    <row r="3008" spans="5:6" s="80" customFormat="1" x14ac:dyDescent="0.2">
      <c r="E3008" s="86"/>
      <c r="F3008" s="86"/>
    </row>
    <row r="3009" spans="5:6" s="80" customFormat="1" x14ac:dyDescent="0.2">
      <c r="E3009" s="86"/>
      <c r="F3009" s="86"/>
    </row>
    <row r="3010" spans="5:6" s="80" customFormat="1" x14ac:dyDescent="0.2">
      <c r="E3010" s="86"/>
      <c r="F3010" s="86"/>
    </row>
    <row r="3011" spans="5:6" s="80" customFormat="1" x14ac:dyDescent="0.2">
      <c r="E3011" s="86"/>
      <c r="F3011" s="86"/>
    </row>
    <row r="3012" spans="5:6" s="80" customFormat="1" x14ac:dyDescent="0.2">
      <c r="E3012" s="86"/>
      <c r="F3012" s="86"/>
    </row>
    <row r="3013" spans="5:6" s="80" customFormat="1" x14ac:dyDescent="0.2">
      <c r="E3013" s="86"/>
      <c r="F3013" s="86"/>
    </row>
    <row r="3014" spans="5:6" s="80" customFormat="1" x14ac:dyDescent="0.2">
      <c r="E3014" s="86"/>
      <c r="F3014" s="86"/>
    </row>
    <row r="3015" spans="5:6" s="80" customFormat="1" x14ac:dyDescent="0.2">
      <c r="E3015" s="86"/>
      <c r="F3015" s="86"/>
    </row>
    <row r="3016" spans="5:6" s="80" customFormat="1" x14ac:dyDescent="0.2">
      <c r="E3016" s="86"/>
      <c r="F3016" s="86"/>
    </row>
    <row r="3017" spans="5:6" s="80" customFormat="1" x14ac:dyDescent="0.2">
      <c r="E3017" s="86"/>
      <c r="F3017" s="86"/>
    </row>
    <row r="3018" spans="5:6" s="80" customFormat="1" x14ac:dyDescent="0.2">
      <c r="E3018" s="86"/>
      <c r="F3018" s="86"/>
    </row>
    <row r="3019" spans="5:6" s="80" customFormat="1" x14ac:dyDescent="0.2">
      <c r="E3019" s="86"/>
      <c r="F3019" s="86"/>
    </row>
    <row r="3020" spans="5:6" s="80" customFormat="1" x14ac:dyDescent="0.2">
      <c r="E3020" s="86"/>
      <c r="F3020" s="86"/>
    </row>
    <row r="3021" spans="5:6" s="80" customFormat="1" x14ac:dyDescent="0.2">
      <c r="E3021" s="86"/>
      <c r="F3021" s="86"/>
    </row>
    <row r="3022" spans="5:6" s="80" customFormat="1" x14ac:dyDescent="0.2">
      <c r="E3022" s="86"/>
      <c r="F3022" s="86"/>
    </row>
    <row r="3023" spans="5:6" s="80" customFormat="1" x14ac:dyDescent="0.2">
      <c r="E3023" s="86"/>
      <c r="F3023" s="86"/>
    </row>
    <row r="3024" spans="5:6" s="80" customFormat="1" x14ac:dyDescent="0.2">
      <c r="E3024" s="86"/>
      <c r="F3024" s="86"/>
    </row>
    <row r="3025" spans="5:6" s="80" customFormat="1" x14ac:dyDescent="0.2">
      <c r="E3025" s="86"/>
      <c r="F3025" s="86"/>
    </row>
    <row r="3026" spans="5:6" s="80" customFormat="1" x14ac:dyDescent="0.2">
      <c r="E3026" s="86"/>
      <c r="F3026" s="86"/>
    </row>
    <row r="3027" spans="5:6" s="80" customFormat="1" x14ac:dyDescent="0.2">
      <c r="E3027" s="86"/>
      <c r="F3027" s="86"/>
    </row>
    <row r="3028" spans="5:6" s="80" customFormat="1" x14ac:dyDescent="0.2">
      <c r="E3028" s="86"/>
      <c r="F3028" s="86"/>
    </row>
    <row r="3029" spans="5:6" s="80" customFormat="1" x14ac:dyDescent="0.2">
      <c r="E3029" s="86"/>
      <c r="F3029" s="86"/>
    </row>
    <row r="3030" spans="5:6" s="80" customFormat="1" x14ac:dyDescent="0.2">
      <c r="E3030" s="86"/>
      <c r="F3030" s="86"/>
    </row>
    <row r="3031" spans="5:6" s="80" customFormat="1" x14ac:dyDescent="0.2">
      <c r="E3031" s="86"/>
      <c r="F3031" s="86"/>
    </row>
    <row r="3032" spans="5:6" s="80" customFormat="1" x14ac:dyDescent="0.2">
      <c r="E3032" s="86"/>
      <c r="F3032" s="86"/>
    </row>
    <row r="3033" spans="5:6" s="80" customFormat="1" x14ac:dyDescent="0.2">
      <c r="E3033" s="86"/>
      <c r="F3033" s="86"/>
    </row>
    <row r="3034" spans="5:6" s="80" customFormat="1" x14ac:dyDescent="0.2">
      <c r="E3034" s="86"/>
      <c r="F3034" s="86"/>
    </row>
    <row r="3035" spans="5:6" s="80" customFormat="1" x14ac:dyDescent="0.2">
      <c r="E3035" s="86"/>
      <c r="F3035" s="86"/>
    </row>
    <row r="3036" spans="5:6" s="80" customFormat="1" x14ac:dyDescent="0.2">
      <c r="E3036" s="86"/>
      <c r="F3036" s="86"/>
    </row>
    <row r="3037" spans="5:6" s="80" customFormat="1" x14ac:dyDescent="0.2">
      <c r="E3037" s="86"/>
      <c r="F3037" s="86"/>
    </row>
    <row r="3038" spans="5:6" s="80" customFormat="1" x14ac:dyDescent="0.2">
      <c r="E3038" s="86"/>
      <c r="F3038" s="86"/>
    </row>
    <row r="3039" spans="5:6" s="80" customFormat="1" x14ac:dyDescent="0.2">
      <c r="E3039" s="86"/>
      <c r="F3039" s="86"/>
    </row>
    <row r="3040" spans="5:6" s="80" customFormat="1" x14ac:dyDescent="0.2">
      <c r="E3040" s="86"/>
      <c r="F3040" s="86"/>
    </row>
    <row r="3041" spans="5:6" s="80" customFormat="1" x14ac:dyDescent="0.2">
      <c r="E3041" s="86"/>
      <c r="F3041" s="86"/>
    </row>
    <row r="3042" spans="5:6" s="80" customFormat="1" x14ac:dyDescent="0.2">
      <c r="E3042" s="86"/>
      <c r="F3042" s="86"/>
    </row>
    <row r="3043" spans="5:6" s="80" customFormat="1" x14ac:dyDescent="0.2">
      <c r="E3043" s="86"/>
      <c r="F3043" s="86"/>
    </row>
    <row r="3044" spans="5:6" s="80" customFormat="1" x14ac:dyDescent="0.2">
      <c r="E3044" s="86"/>
      <c r="F3044" s="86"/>
    </row>
    <row r="3045" spans="5:6" s="80" customFormat="1" x14ac:dyDescent="0.2">
      <c r="E3045" s="86"/>
      <c r="F3045" s="86"/>
    </row>
    <row r="3046" spans="5:6" s="80" customFormat="1" x14ac:dyDescent="0.2">
      <c r="E3046" s="86"/>
      <c r="F3046" s="86"/>
    </row>
    <row r="3047" spans="5:6" s="80" customFormat="1" x14ac:dyDescent="0.2">
      <c r="E3047" s="86"/>
      <c r="F3047" s="86"/>
    </row>
    <row r="3048" spans="5:6" s="80" customFormat="1" x14ac:dyDescent="0.2">
      <c r="E3048" s="86"/>
      <c r="F3048" s="86"/>
    </row>
    <row r="3049" spans="5:6" s="80" customFormat="1" x14ac:dyDescent="0.2">
      <c r="E3049" s="86"/>
      <c r="F3049" s="86"/>
    </row>
    <row r="3050" spans="5:6" s="80" customFormat="1" x14ac:dyDescent="0.2">
      <c r="E3050" s="86"/>
      <c r="F3050" s="86"/>
    </row>
    <row r="3051" spans="5:6" s="80" customFormat="1" x14ac:dyDescent="0.2">
      <c r="E3051" s="86"/>
      <c r="F3051" s="86"/>
    </row>
    <row r="3052" spans="5:6" s="80" customFormat="1" x14ac:dyDescent="0.2">
      <c r="E3052" s="86"/>
      <c r="F3052" s="86"/>
    </row>
    <row r="3053" spans="5:6" s="80" customFormat="1" x14ac:dyDescent="0.2">
      <c r="E3053" s="86"/>
      <c r="F3053" s="86"/>
    </row>
    <row r="3054" spans="5:6" s="80" customFormat="1" x14ac:dyDescent="0.2">
      <c r="E3054" s="86"/>
      <c r="F3054" s="86"/>
    </row>
    <row r="3055" spans="5:6" s="80" customFormat="1" x14ac:dyDescent="0.2">
      <c r="E3055" s="86"/>
      <c r="F3055" s="86"/>
    </row>
    <row r="3056" spans="5:6" s="80" customFormat="1" x14ac:dyDescent="0.2">
      <c r="E3056" s="86"/>
      <c r="F3056" s="86"/>
    </row>
    <row r="3057" spans="5:6" s="80" customFormat="1" x14ac:dyDescent="0.2">
      <c r="E3057" s="86"/>
      <c r="F3057" s="86"/>
    </row>
    <row r="3058" spans="5:6" s="80" customFormat="1" x14ac:dyDescent="0.2">
      <c r="E3058" s="86"/>
      <c r="F3058" s="86"/>
    </row>
    <row r="3059" spans="5:6" s="80" customFormat="1" x14ac:dyDescent="0.2">
      <c r="E3059" s="86"/>
      <c r="F3059" s="86"/>
    </row>
    <row r="3060" spans="5:6" s="80" customFormat="1" x14ac:dyDescent="0.2">
      <c r="E3060" s="86"/>
      <c r="F3060" s="86"/>
    </row>
    <row r="3061" spans="5:6" s="80" customFormat="1" x14ac:dyDescent="0.2">
      <c r="E3061" s="86"/>
      <c r="F3061" s="86"/>
    </row>
    <row r="3062" spans="5:6" s="80" customFormat="1" x14ac:dyDescent="0.2">
      <c r="E3062" s="86"/>
      <c r="F3062" s="86"/>
    </row>
    <row r="3063" spans="5:6" s="80" customFormat="1" x14ac:dyDescent="0.2">
      <c r="E3063" s="86"/>
      <c r="F3063" s="86"/>
    </row>
    <row r="3064" spans="5:6" s="80" customFormat="1" x14ac:dyDescent="0.2">
      <c r="E3064" s="86"/>
      <c r="F3064" s="86"/>
    </row>
    <row r="3065" spans="5:6" s="80" customFormat="1" x14ac:dyDescent="0.2">
      <c r="E3065" s="86"/>
      <c r="F3065" s="86"/>
    </row>
    <row r="3066" spans="5:6" s="80" customFormat="1" x14ac:dyDescent="0.2">
      <c r="E3066" s="86"/>
      <c r="F3066" s="86"/>
    </row>
    <row r="3067" spans="5:6" s="80" customFormat="1" x14ac:dyDescent="0.2">
      <c r="E3067" s="86"/>
      <c r="F3067" s="86"/>
    </row>
    <row r="3068" spans="5:6" s="80" customFormat="1" x14ac:dyDescent="0.2">
      <c r="E3068" s="86"/>
      <c r="F3068" s="86"/>
    </row>
    <row r="3069" spans="5:6" s="80" customFormat="1" x14ac:dyDescent="0.2">
      <c r="E3069" s="86"/>
      <c r="F3069" s="86"/>
    </row>
    <row r="3070" spans="5:6" s="80" customFormat="1" x14ac:dyDescent="0.2">
      <c r="E3070" s="86"/>
      <c r="F3070" s="86"/>
    </row>
    <row r="3071" spans="5:6" s="80" customFormat="1" x14ac:dyDescent="0.2">
      <c r="E3071" s="86"/>
      <c r="F3071" s="86"/>
    </row>
    <row r="3072" spans="5:6" s="80" customFormat="1" x14ac:dyDescent="0.2">
      <c r="E3072" s="86"/>
      <c r="F3072" s="86"/>
    </row>
    <row r="3073" spans="5:6" s="80" customFormat="1" x14ac:dyDescent="0.2">
      <c r="E3073" s="86"/>
      <c r="F3073" s="86"/>
    </row>
    <row r="3074" spans="5:6" s="80" customFormat="1" x14ac:dyDescent="0.2">
      <c r="E3074" s="86"/>
      <c r="F3074" s="86"/>
    </row>
    <row r="3075" spans="5:6" s="80" customFormat="1" x14ac:dyDescent="0.2">
      <c r="E3075" s="86"/>
      <c r="F3075" s="86"/>
    </row>
    <row r="3076" spans="5:6" s="80" customFormat="1" x14ac:dyDescent="0.2">
      <c r="E3076" s="86"/>
      <c r="F3076" s="86"/>
    </row>
    <row r="3077" spans="5:6" s="80" customFormat="1" x14ac:dyDescent="0.2">
      <c r="E3077" s="86"/>
      <c r="F3077" s="86"/>
    </row>
    <row r="3078" spans="5:6" s="80" customFormat="1" x14ac:dyDescent="0.2">
      <c r="E3078" s="86"/>
      <c r="F3078" s="86"/>
    </row>
    <row r="3079" spans="5:6" s="80" customFormat="1" x14ac:dyDescent="0.2">
      <c r="E3079" s="86"/>
      <c r="F3079" s="86"/>
    </row>
    <row r="3080" spans="5:6" s="80" customFormat="1" x14ac:dyDescent="0.2">
      <c r="E3080" s="86"/>
      <c r="F3080" s="86"/>
    </row>
    <row r="3081" spans="5:6" s="80" customFormat="1" x14ac:dyDescent="0.2">
      <c r="E3081" s="86"/>
      <c r="F3081" s="86"/>
    </row>
    <row r="3082" spans="5:6" s="80" customFormat="1" x14ac:dyDescent="0.2">
      <c r="E3082" s="86"/>
      <c r="F3082" s="86"/>
    </row>
    <row r="3083" spans="5:6" s="80" customFormat="1" x14ac:dyDescent="0.2">
      <c r="E3083" s="86"/>
      <c r="F3083" s="86"/>
    </row>
    <row r="3084" spans="5:6" s="80" customFormat="1" x14ac:dyDescent="0.2">
      <c r="E3084" s="86"/>
      <c r="F3084" s="86"/>
    </row>
    <row r="3085" spans="5:6" s="80" customFormat="1" x14ac:dyDescent="0.2">
      <c r="E3085" s="86"/>
      <c r="F3085" s="86"/>
    </row>
    <row r="3086" spans="5:6" s="80" customFormat="1" x14ac:dyDescent="0.2">
      <c r="E3086" s="86"/>
      <c r="F3086" s="86"/>
    </row>
    <row r="3087" spans="5:6" s="80" customFormat="1" x14ac:dyDescent="0.2">
      <c r="E3087" s="86"/>
      <c r="F3087" s="86"/>
    </row>
    <row r="3088" spans="5:6" s="80" customFormat="1" x14ac:dyDescent="0.2">
      <c r="E3088" s="86"/>
      <c r="F3088" s="86"/>
    </row>
    <row r="3089" spans="5:6" s="80" customFormat="1" x14ac:dyDescent="0.2">
      <c r="E3089" s="86"/>
      <c r="F3089" s="86"/>
    </row>
    <row r="3090" spans="5:6" s="80" customFormat="1" x14ac:dyDescent="0.2">
      <c r="E3090" s="86"/>
      <c r="F3090" s="86"/>
    </row>
    <row r="3091" spans="5:6" s="80" customFormat="1" x14ac:dyDescent="0.2">
      <c r="E3091" s="86"/>
      <c r="F3091" s="86"/>
    </row>
    <row r="3092" spans="5:6" s="80" customFormat="1" x14ac:dyDescent="0.2">
      <c r="E3092" s="86"/>
      <c r="F3092" s="86"/>
    </row>
    <row r="3093" spans="5:6" s="80" customFormat="1" x14ac:dyDescent="0.2">
      <c r="E3093" s="86"/>
      <c r="F3093" s="86"/>
    </row>
    <row r="3094" spans="5:6" s="80" customFormat="1" x14ac:dyDescent="0.2">
      <c r="E3094" s="86"/>
      <c r="F3094" s="86"/>
    </row>
    <row r="3095" spans="5:6" s="80" customFormat="1" x14ac:dyDescent="0.2">
      <c r="E3095" s="86"/>
      <c r="F3095" s="86"/>
    </row>
    <row r="3096" spans="5:6" s="80" customFormat="1" x14ac:dyDescent="0.2">
      <c r="E3096" s="86"/>
      <c r="F3096" s="86"/>
    </row>
    <row r="3097" spans="5:6" s="80" customFormat="1" x14ac:dyDescent="0.2">
      <c r="E3097" s="86"/>
      <c r="F3097" s="86"/>
    </row>
    <row r="3098" spans="5:6" s="80" customFormat="1" x14ac:dyDescent="0.2">
      <c r="E3098" s="86"/>
      <c r="F3098" s="86"/>
    </row>
    <row r="3099" spans="5:6" s="80" customFormat="1" x14ac:dyDescent="0.2">
      <c r="E3099" s="86"/>
      <c r="F3099" s="86"/>
    </row>
    <row r="3100" spans="5:6" s="80" customFormat="1" x14ac:dyDescent="0.2">
      <c r="E3100" s="86"/>
      <c r="F3100" s="86"/>
    </row>
    <row r="3101" spans="5:6" s="80" customFormat="1" x14ac:dyDescent="0.2">
      <c r="E3101" s="86"/>
      <c r="F3101" s="86"/>
    </row>
    <row r="3102" spans="5:6" s="80" customFormat="1" x14ac:dyDescent="0.2">
      <c r="E3102" s="86"/>
      <c r="F3102" s="86"/>
    </row>
    <row r="3103" spans="5:6" s="80" customFormat="1" x14ac:dyDescent="0.2">
      <c r="E3103" s="86"/>
      <c r="F3103" s="86"/>
    </row>
    <row r="3104" spans="5:6" s="80" customFormat="1" x14ac:dyDescent="0.2">
      <c r="E3104" s="86"/>
      <c r="F3104" s="86"/>
    </row>
    <row r="3105" spans="5:6" s="80" customFormat="1" x14ac:dyDescent="0.2">
      <c r="E3105" s="86"/>
      <c r="F3105" s="86"/>
    </row>
    <row r="3106" spans="5:6" s="80" customFormat="1" x14ac:dyDescent="0.2">
      <c r="E3106" s="86"/>
      <c r="F3106" s="86"/>
    </row>
    <row r="3107" spans="5:6" s="80" customFormat="1" x14ac:dyDescent="0.2">
      <c r="E3107" s="86"/>
      <c r="F3107" s="86"/>
    </row>
    <row r="3108" spans="5:6" s="80" customFormat="1" x14ac:dyDescent="0.2">
      <c r="E3108" s="86"/>
      <c r="F3108" s="86"/>
    </row>
    <row r="3109" spans="5:6" s="80" customFormat="1" x14ac:dyDescent="0.2">
      <c r="E3109" s="86"/>
      <c r="F3109" s="86"/>
    </row>
    <row r="3110" spans="5:6" s="80" customFormat="1" x14ac:dyDescent="0.2">
      <c r="E3110" s="86"/>
      <c r="F3110" s="86"/>
    </row>
    <row r="3111" spans="5:6" s="80" customFormat="1" x14ac:dyDescent="0.2">
      <c r="E3111" s="86"/>
      <c r="F3111" s="86"/>
    </row>
    <row r="3112" spans="5:6" s="80" customFormat="1" x14ac:dyDescent="0.2">
      <c r="E3112" s="86"/>
      <c r="F3112" s="86"/>
    </row>
    <row r="3113" spans="5:6" s="80" customFormat="1" x14ac:dyDescent="0.2">
      <c r="E3113" s="86"/>
      <c r="F3113" s="86"/>
    </row>
    <row r="3114" spans="5:6" s="80" customFormat="1" x14ac:dyDescent="0.2">
      <c r="E3114" s="86"/>
      <c r="F3114" s="86"/>
    </row>
    <row r="3115" spans="5:6" s="80" customFormat="1" x14ac:dyDescent="0.2">
      <c r="E3115" s="86"/>
      <c r="F3115" s="86"/>
    </row>
    <row r="3116" spans="5:6" s="80" customFormat="1" x14ac:dyDescent="0.2">
      <c r="E3116" s="86"/>
      <c r="F3116" s="86"/>
    </row>
    <row r="3117" spans="5:6" s="80" customFormat="1" x14ac:dyDescent="0.2">
      <c r="E3117" s="86"/>
      <c r="F3117" s="86"/>
    </row>
    <row r="3118" spans="5:6" s="80" customFormat="1" x14ac:dyDescent="0.2">
      <c r="E3118" s="86"/>
      <c r="F3118" s="86"/>
    </row>
    <row r="3119" spans="5:6" s="80" customFormat="1" x14ac:dyDescent="0.2">
      <c r="E3119" s="86"/>
      <c r="F3119" s="86"/>
    </row>
    <row r="3120" spans="5:6" s="80" customFormat="1" x14ac:dyDescent="0.2">
      <c r="E3120" s="86"/>
      <c r="F3120" s="86"/>
    </row>
    <row r="3121" spans="5:6" s="80" customFormat="1" x14ac:dyDescent="0.2">
      <c r="E3121" s="86"/>
      <c r="F3121" s="86"/>
    </row>
    <row r="3122" spans="5:6" s="80" customFormat="1" x14ac:dyDescent="0.2">
      <c r="E3122" s="86"/>
      <c r="F3122" s="86"/>
    </row>
    <row r="3123" spans="5:6" s="80" customFormat="1" x14ac:dyDescent="0.2">
      <c r="E3123" s="86"/>
      <c r="F3123" s="86"/>
    </row>
    <row r="3124" spans="5:6" s="80" customFormat="1" x14ac:dyDescent="0.2">
      <c r="E3124" s="86"/>
      <c r="F3124" s="86"/>
    </row>
    <row r="3125" spans="5:6" s="80" customFormat="1" x14ac:dyDescent="0.2">
      <c r="E3125" s="86"/>
      <c r="F3125" s="86"/>
    </row>
    <row r="3126" spans="5:6" s="80" customFormat="1" x14ac:dyDescent="0.2">
      <c r="E3126" s="86"/>
      <c r="F3126" s="86"/>
    </row>
    <row r="3127" spans="5:6" s="80" customFormat="1" x14ac:dyDescent="0.2">
      <c r="E3127" s="86"/>
      <c r="F3127" s="86"/>
    </row>
    <row r="3128" spans="5:6" s="80" customFormat="1" x14ac:dyDescent="0.2">
      <c r="E3128" s="86"/>
      <c r="F3128" s="86"/>
    </row>
    <row r="3129" spans="5:6" s="80" customFormat="1" x14ac:dyDescent="0.2">
      <c r="E3129" s="86"/>
      <c r="F3129" s="86"/>
    </row>
    <row r="3130" spans="5:6" s="80" customFormat="1" x14ac:dyDescent="0.2">
      <c r="E3130" s="86"/>
      <c r="F3130" s="86"/>
    </row>
    <row r="3131" spans="5:6" s="80" customFormat="1" x14ac:dyDescent="0.2">
      <c r="E3131" s="86"/>
      <c r="F3131" s="86"/>
    </row>
    <row r="3132" spans="5:6" s="80" customFormat="1" x14ac:dyDescent="0.2">
      <c r="E3132" s="86"/>
      <c r="F3132" s="86"/>
    </row>
    <row r="3133" spans="5:6" s="80" customFormat="1" x14ac:dyDescent="0.2">
      <c r="E3133" s="86"/>
      <c r="F3133" s="86"/>
    </row>
    <row r="3134" spans="5:6" s="80" customFormat="1" x14ac:dyDescent="0.2">
      <c r="E3134" s="86"/>
      <c r="F3134" s="86"/>
    </row>
    <row r="3135" spans="5:6" s="80" customFormat="1" x14ac:dyDescent="0.2">
      <c r="E3135" s="86"/>
      <c r="F3135" s="86"/>
    </row>
    <row r="3136" spans="5:6" s="80" customFormat="1" x14ac:dyDescent="0.2">
      <c r="E3136" s="86"/>
      <c r="F3136" s="86"/>
    </row>
    <row r="3137" spans="5:6" s="80" customFormat="1" x14ac:dyDescent="0.2">
      <c r="E3137" s="86"/>
      <c r="F3137" s="86"/>
    </row>
    <row r="3138" spans="5:6" s="80" customFormat="1" x14ac:dyDescent="0.2">
      <c r="E3138" s="86"/>
      <c r="F3138" s="86"/>
    </row>
    <row r="3139" spans="5:6" s="80" customFormat="1" x14ac:dyDescent="0.2">
      <c r="E3139" s="86"/>
      <c r="F3139" s="86"/>
    </row>
    <row r="3140" spans="5:6" s="80" customFormat="1" x14ac:dyDescent="0.2">
      <c r="E3140" s="86"/>
      <c r="F3140" s="86"/>
    </row>
    <row r="3141" spans="5:6" s="80" customFormat="1" x14ac:dyDescent="0.2">
      <c r="E3141" s="86"/>
      <c r="F3141" s="86"/>
    </row>
    <row r="3142" spans="5:6" s="80" customFormat="1" x14ac:dyDescent="0.2">
      <c r="E3142" s="86"/>
      <c r="F3142" s="86"/>
    </row>
    <row r="3143" spans="5:6" s="80" customFormat="1" x14ac:dyDescent="0.2">
      <c r="E3143" s="86"/>
      <c r="F3143" s="86"/>
    </row>
    <row r="3144" spans="5:6" s="80" customFormat="1" x14ac:dyDescent="0.2">
      <c r="E3144" s="86"/>
      <c r="F3144" s="86"/>
    </row>
    <row r="3145" spans="5:6" s="80" customFormat="1" x14ac:dyDescent="0.2">
      <c r="E3145" s="86"/>
      <c r="F3145" s="86"/>
    </row>
    <row r="3146" spans="5:6" s="80" customFormat="1" x14ac:dyDescent="0.2">
      <c r="E3146" s="86"/>
      <c r="F3146" s="86"/>
    </row>
    <row r="3147" spans="5:6" s="80" customFormat="1" x14ac:dyDescent="0.2">
      <c r="E3147" s="86"/>
      <c r="F3147" s="86"/>
    </row>
    <row r="3148" spans="5:6" s="80" customFormat="1" x14ac:dyDescent="0.2">
      <c r="E3148" s="86"/>
      <c r="F3148" s="86"/>
    </row>
    <row r="3149" spans="5:6" s="80" customFormat="1" x14ac:dyDescent="0.2">
      <c r="E3149" s="86"/>
      <c r="F3149" s="86"/>
    </row>
    <row r="3150" spans="5:6" s="80" customFormat="1" x14ac:dyDescent="0.2">
      <c r="E3150" s="86"/>
      <c r="F3150" s="86"/>
    </row>
    <row r="3151" spans="5:6" s="80" customFormat="1" x14ac:dyDescent="0.2">
      <c r="E3151" s="86"/>
      <c r="F3151" s="86"/>
    </row>
    <row r="3152" spans="5:6" s="80" customFormat="1" x14ac:dyDescent="0.2">
      <c r="E3152" s="86"/>
      <c r="F3152" s="86"/>
    </row>
    <row r="3153" spans="5:6" s="80" customFormat="1" x14ac:dyDescent="0.2">
      <c r="E3153" s="86"/>
      <c r="F3153" s="86"/>
    </row>
    <row r="3154" spans="5:6" s="80" customFormat="1" x14ac:dyDescent="0.2">
      <c r="E3154" s="86"/>
      <c r="F3154" s="86"/>
    </row>
    <row r="3155" spans="5:6" s="80" customFormat="1" x14ac:dyDescent="0.2">
      <c r="E3155" s="86"/>
      <c r="F3155" s="86"/>
    </row>
    <row r="3156" spans="5:6" s="80" customFormat="1" x14ac:dyDescent="0.2">
      <c r="E3156" s="86"/>
      <c r="F3156" s="86"/>
    </row>
    <row r="3157" spans="5:6" s="80" customFormat="1" x14ac:dyDescent="0.2">
      <c r="E3157" s="86"/>
      <c r="F3157" s="86"/>
    </row>
    <row r="3158" spans="5:6" s="80" customFormat="1" x14ac:dyDescent="0.2">
      <c r="E3158" s="86"/>
      <c r="F3158" s="86"/>
    </row>
    <row r="3159" spans="5:6" s="80" customFormat="1" x14ac:dyDescent="0.2">
      <c r="E3159" s="86"/>
      <c r="F3159" s="86"/>
    </row>
    <row r="3160" spans="5:6" s="80" customFormat="1" x14ac:dyDescent="0.2">
      <c r="E3160" s="86"/>
      <c r="F3160" s="86"/>
    </row>
    <row r="3161" spans="5:6" s="80" customFormat="1" x14ac:dyDescent="0.2">
      <c r="E3161" s="86"/>
      <c r="F3161" s="86"/>
    </row>
    <row r="3162" spans="5:6" s="80" customFormat="1" x14ac:dyDescent="0.2">
      <c r="E3162" s="86"/>
      <c r="F3162" s="86"/>
    </row>
    <row r="3163" spans="5:6" s="80" customFormat="1" x14ac:dyDescent="0.2">
      <c r="E3163" s="86"/>
      <c r="F3163" s="86"/>
    </row>
    <row r="3164" spans="5:6" s="80" customFormat="1" x14ac:dyDescent="0.2">
      <c r="E3164" s="86"/>
      <c r="F3164" s="86"/>
    </row>
    <row r="3165" spans="5:6" s="80" customFormat="1" x14ac:dyDescent="0.2">
      <c r="E3165" s="86"/>
      <c r="F3165" s="86"/>
    </row>
    <row r="3166" spans="5:6" s="80" customFormat="1" x14ac:dyDescent="0.2">
      <c r="E3166" s="86"/>
      <c r="F3166" s="86"/>
    </row>
    <row r="3167" spans="5:6" s="80" customFormat="1" x14ac:dyDescent="0.2">
      <c r="E3167" s="86"/>
      <c r="F3167" s="86"/>
    </row>
    <row r="3168" spans="5:6" s="80" customFormat="1" x14ac:dyDescent="0.2">
      <c r="E3168" s="86"/>
      <c r="F3168" s="86"/>
    </row>
    <row r="3169" spans="5:6" s="80" customFormat="1" x14ac:dyDescent="0.2">
      <c r="E3169" s="86"/>
      <c r="F3169" s="86"/>
    </row>
    <row r="3170" spans="5:6" s="80" customFormat="1" x14ac:dyDescent="0.2">
      <c r="E3170" s="86"/>
      <c r="F3170" s="86"/>
    </row>
    <row r="3171" spans="5:6" s="80" customFormat="1" x14ac:dyDescent="0.2">
      <c r="E3171" s="86"/>
      <c r="F3171" s="86"/>
    </row>
    <row r="3172" spans="5:6" s="80" customFormat="1" x14ac:dyDescent="0.2">
      <c r="E3172" s="86"/>
      <c r="F3172" s="86"/>
    </row>
    <row r="3173" spans="5:6" s="80" customFormat="1" x14ac:dyDescent="0.2">
      <c r="E3173" s="86"/>
      <c r="F3173" s="86"/>
    </row>
    <row r="3174" spans="5:6" s="80" customFormat="1" x14ac:dyDescent="0.2">
      <c r="E3174" s="86"/>
      <c r="F3174" s="86"/>
    </row>
    <row r="3175" spans="5:6" s="80" customFormat="1" x14ac:dyDescent="0.2">
      <c r="E3175" s="86"/>
      <c r="F3175" s="86"/>
    </row>
    <row r="3176" spans="5:6" s="80" customFormat="1" x14ac:dyDescent="0.2">
      <c r="E3176" s="86"/>
      <c r="F3176" s="86"/>
    </row>
    <row r="3177" spans="5:6" s="80" customFormat="1" x14ac:dyDescent="0.2">
      <c r="E3177" s="86"/>
      <c r="F3177" s="86"/>
    </row>
    <row r="3178" spans="5:6" s="80" customFormat="1" x14ac:dyDescent="0.2">
      <c r="E3178" s="86"/>
      <c r="F3178" s="86"/>
    </row>
    <row r="3179" spans="5:6" s="80" customFormat="1" x14ac:dyDescent="0.2">
      <c r="E3179" s="86"/>
      <c r="F3179" s="86"/>
    </row>
    <row r="3180" spans="5:6" s="80" customFormat="1" x14ac:dyDescent="0.2">
      <c r="E3180" s="86"/>
      <c r="F3180" s="86"/>
    </row>
    <row r="3181" spans="5:6" s="80" customFormat="1" x14ac:dyDescent="0.2">
      <c r="E3181" s="86"/>
      <c r="F3181" s="86"/>
    </row>
    <row r="3182" spans="5:6" s="80" customFormat="1" x14ac:dyDescent="0.2">
      <c r="E3182" s="86"/>
      <c r="F3182" s="86"/>
    </row>
    <row r="3183" spans="5:6" s="80" customFormat="1" x14ac:dyDescent="0.2">
      <c r="E3183" s="86"/>
      <c r="F3183" s="86"/>
    </row>
    <row r="3184" spans="5:6" s="80" customFormat="1" x14ac:dyDescent="0.2">
      <c r="E3184" s="86"/>
      <c r="F3184" s="86"/>
    </row>
    <row r="3185" spans="5:6" s="80" customFormat="1" x14ac:dyDescent="0.2">
      <c r="E3185" s="86"/>
      <c r="F3185" s="86"/>
    </row>
    <row r="3186" spans="5:6" s="80" customFormat="1" x14ac:dyDescent="0.2">
      <c r="E3186" s="86"/>
      <c r="F3186" s="86"/>
    </row>
    <row r="3187" spans="5:6" s="80" customFormat="1" x14ac:dyDescent="0.2">
      <c r="E3187" s="86"/>
      <c r="F3187" s="86"/>
    </row>
    <row r="3188" spans="5:6" s="80" customFormat="1" x14ac:dyDescent="0.2">
      <c r="E3188" s="86"/>
      <c r="F3188" s="86"/>
    </row>
    <row r="3189" spans="5:6" s="80" customFormat="1" x14ac:dyDescent="0.2">
      <c r="E3189" s="86"/>
      <c r="F3189" s="86"/>
    </row>
    <row r="3190" spans="5:6" s="80" customFormat="1" x14ac:dyDescent="0.2">
      <c r="E3190" s="86"/>
      <c r="F3190" s="86"/>
    </row>
    <row r="3191" spans="5:6" s="80" customFormat="1" x14ac:dyDescent="0.2">
      <c r="E3191" s="86"/>
      <c r="F3191" s="86"/>
    </row>
    <row r="3192" spans="5:6" s="80" customFormat="1" x14ac:dyDescent="0.2">
      <c r="E3192" s="86"/>
      <c r="F3192" s="86"/>
    </row>
    <row r="3193" spans="5:6" s="80" customFormat="1" x14ac:dyDescent="0.2">
      <c r="E3193" s="86"/>
      <c r="F3193" s="86"/>
    </row>
    <row r="3194" spans="5:6" s="80" customFormat="1" x14ac:dyDescent="0.2">
      <c r="E3194" s="86"/>
      <c r="F3194" s="86"/>
    </row>
    <row r="3195" spans="5:6" s="80" customFormat="1" x14ac:dyDescent="0.2">
      <c r="E3195" s="86"/>
      <c r="F3195" s="86"/>
    </row>
    <row r="3196" spans="5:6" s="80" customFormat="1" x14ac:dyDescent="0.2">
      <c r="E3196" s="86"/>
      <c r="F3196" s="86"/>
    </row>
    <row r="3197" spans="5:6" s="80" customFormat="1" x14ac:dyDescent="0.2">
      <c r="E3197" s="86"/>
      <c r="F3197" s="86"/>
    </row>
    <row r="3198" spans="5:6" s="80" customFormat="1" x14ac:dyDescent="0.2">
      <c r="E3198" s="86"/>
      <c r="F3198" s="86"/>
    </row>
    <row r="3199" spans="5:6" s="80" customFormat="1" x14ac:dyDescent="0.2">
      <c r="E3199" s="86"/>
      <c r="F3199" s="86"/>
    </row>
    <row r="3200" spans="5:6" s="80" customFormat="1" x14ac:dyDescent="0.2">
      <c r="E3200" s="86"/>
      <c r="F3200" s="86"/>
    </row>
    <row r="3201" spans="5:6" s="80" customFormat="1" x14ac:dyDescent="0.2">
      <c r="E3201" s="86"/>
      <c r="F3201" s="86"/>
    </row>
    <row r="3202" spans="5:6" s="80" customFormat="1" x14ac:dyDescent="0.2">
      <c r="E3202" s="86"/>
      <c r="F3202" s="86"/>
    </row>
    <row r="3203" spans="5:6" s="80" customFormat="1" x14ac:dyDescent="0.2">
      <c r="E3203" s="86"/>
      <c r="F3203" s="86"/>
    </row>
    <row r="3204" spans="5:6" s="80" customFormat="1" x14ac:dyDescent="0.2">
      <c r="E3204" s="86"/>
      <c r="F3204" s="86"/>
    </row>
    <row r="3205" spans="5:6" s="80" customFormat="1" x14ac:dyDescent="0.2">
      <c r="E3205" s="86"/>
      <c r="F3205" s="86"/>
    </row>
    <row r="3206" spans="5:6" s="80" customFormat="1" x14ac:dyDescent="0.2">
      <c r="E3206" s="86"/>
      <c r="F3206" s="86"/>
    </row>
    <row r="3207" spans="5:6" s="80" customFormat="1" x14ac:dyDescent="0.2">
      <c r="E3207" s="86"/>
      <c r="F3207" s="86"/>
    </row>
    <row r="3208" spans="5:6" s="80" customFormat="1" x14ac:dyDescent="0.2">
      <c r="E3208" s="86"/>
      <c r="F3208" s="86"/>
    </row>
    <row r="3209" spans="5:6" s="80" customFormat="1" x14ac:dyDescent="0.2">
      <c r="E3209" s="86"/>
      <c r="F3209" s="86"/>
    </row>
    <row r="3210" spans="5:6" s="80" customFormat="1" x14ac:dyDescent="0.2">
      <c r="E3210" s="86"/>
      <c r="F3210" s="86"/>
    </row>
    <row r="3211" spans="5:6" s="80" customFormat="1" x14ac:dyDescent="0.2">
      <c r="E3211" s="86"/>
      <c r="F3211" s="86"/>
    </row>
    <row r="3212" spans="5:6" s="80" customFormat="1" x14ac:dyDescent="0.2">
      <c r="E3212" s="86"/>
      <c r="F3212" s="86"/>
    </row>
    <row r="3213" spans="5:6" s="80" customFormat="1" x14ac:dyDescent="0.2">
      <c r="E3213" s="86"/>
      <c r="F3213" s="86"/>
    </row>
    <row r="3214" spans="5:6" s="80" customFormat="1" x14ac:dyDescent="0.2">
      <c r="E3214" s="86"/>
      <c r="F3214" s="86"/>
    </row>
    <row r="3215" spans="5:6" s="80" customFormat="1" x14ac:dyDescent="0.2">
      <c r="E3215" s="86"/>
      <c r="F3215" s="86"/>
    </row>
    <row r="3216" spans="5:6" s="80" customFormat="1" x14ac:dyDescent="0.2">
      <c r="E3216" s="86"/>
      <c r="F3216" s="86"/>
    </row>
    <row r="3217" spans="5:6" s="80" customFormat="1" x14ac:dyDescent="0.2">
      <c r="E3217" s="86"/>
      <c r="F3217" s="86"/>
    </row>
    <row r="3218" spans="5:6" s="80" customFormat="1" x14ac:dyDescent="0.2">
      <c r="E3218" s="86"/>
      <c r="F3218" s="86"/>
    </row>
    <row r="3219" spans="5:6" s="80" customFormat="1" x14ac:dyDescent="0.2">
      <c r="E3219" s="86"/>
      <c r="F3219" s="86"/>
    </row>
    <row r="3220" spans="5:6" s="80" customFormat="1" x14ac:dyDescent="0.2">
      <c r="E3220" s="86"/>
      <c r="F3220" s="86"/>
    </row>
    <row r="3221" spans="5:6" s="80" customFormat="1" x14ac:dyDescent="0.2">
      <c r="E3221" s="86"/>
      <c r="F3221" s="86"/>
    </row>
    <row r="3222" spans="5:6" s="80" customFormat="1" x14ac:dyDescent="0.2">
      <c r="E3222" s="86"/>
      <c r="F3222" s="86"/>
    </row>
    <row r="3223" spans="5:6" s="80" customFormat="1" x14ac:dyDescent="0.2">
      <c r="E3223" s="86"/>
      <c r="F3223" s="86"/>
    </row>
    <row r="3224" spans="5:6" s="80" customFormat="1" x14ac:dyDescent="0.2">
      <c r="E3224" s="86"/>
      <c r="F3224" s="86"/>
    </row>
    <row r="3225" spans="5:6" s="80" customFormat="1" x14ac:dyDescent="0.2">
      <c r="E3225" s="86"/>
      <c r="F3225" s="86"/>
    </row>
    <row r="3226" spans="5:6" s="80" customFormat="1" x14ac:dyDescent="0.2">
      <c r="E3226" s="86"/>
      <c r="F3226" s="86"/>
    </row>
    <row r="3227" spans="5:6" s="80" customFormat="1" x14ac:dyDescent="0.2">
      <c r="E3227" s="86"/>
      <c r="F3227" s="86"/>
    </row>
    <row r="3228" spans="5:6" s="80" customFormat="1" x14ac:dyDescent="0.2">
      <c r="E3228" s="86"/>
      <c r="F3228" s="86"/>
    </row>
    <row r="3229" spans="5:6" s="80" customFormat="1" x14ac:dyDescent="0.2">
      <c r="E3229" s="86"/>
      <c r="F3229" s="86"/>
    </row>
    <row r="3230" spans="5:6" s="80" customFormat="1" x14ac:dyDescent="0.2">
      <c r="E3230" s="86"/>
      <c r="F3230" s="86"/>
    </row>
    <row r="3231" spans="5:6" s="80" customFormat="1" x14ac:dyDescent="0.2">
      <c r="E3231" s="86"/>
      <c r="F3231" s="86"/>
    </row>
    <row r="3232" spans="5:6" s="80" customFormat="1" x14ac:dyDescent="0.2">
      <c r="E3232" s="86"/>
      <c r="F3232" s="86"/>
    </row>
    <row r="3233" spans="5:6" s="80" customFormat="1" x14ac:dyDescent="0.2">
      <c r="E3233" s="86"/>
      <c r="F3233" s="86"/>
    </row>
    <row r="3234" spans="5:6" s="80" customFormat="1" x14ac:dyDescent="0.2">
      <c r="E3234" s="86"/>
      <c r="F3234" s="86"/>
    </row>
    <row r="3235" spans="5:6" s="80" customFormat="1" x14ac:dyDescent="0.2">
      <c r="E3235" s="86"/>
      <c r="F3235" s="86"/>
    </row>
    <row r="3236" spans="5:6" s="80" customFormat="1" x14ac:dyDescent="0.2">
      <c r="E3236" s="86"/>
      <c r="F3236" s="86"/>
    </row>
    <row r="3237" spans="5:6" s="80" customFormat="1" x14ac:dyDescent="0.2">
      <c r="E3237" s="86"/>
      <c r="F3237" s="86"/>
    </row>
    <row r="3238" spans="5:6" s="80" customFormat="1" x14ac:dyDescent="0.2">
      <c r="E3238" s="86"/>
      <c r="F3238" s="86"/>
    </row>
    <row r="3239" spans="5:6" s="80" customFormat="1" x14ac:dyDescent="0.2">
      <c r="E3239" s="86"/>
      <c r="F3239" s="86"/>
    </row>
    <row r="3240" spans="5:6" s="80" customFormat="1" x14ac:dyDescent="0.2">
      <c r="E3240" s="86"/>
      <c r="F3240" s="86"/>
    </row>
    <row r="3241" spans="5:6" s="80" customFormat="1" x14ac:dyDescent="0.2">
      <c r="E3241" s="86"/>
      <c r="F3241" s="86"/>
    </row>
    <row r="3242" spans="5:6" s="80" customFormat="1" x14ac:dyDescent="0.2">
      <c r="E3242" s="86"/>
      <c r="F3242" s="86"/>
    </row>
    <row r="3243" spans="5:6" s="80" customFormat="1" x14ac:dyDescent="0.2">
      <c r="E3243" s="86"/>
      <c r="F3243" s="86"/>
    </row>
    <row r="3244" spans="5:6" s="80" customFormat="1" x14ac:dyDescent="0.2">
      <c r="E3244" s="86"/>
      <c r="F3244" s="86"/>
    </row>
    <row r="3245" spans="5:6" s="80" customFormat="1" x14ac:dyDescent="0.2">
      <c r="E3245" s="86"/>
      <c r="F3245" s="86"/>
    </row>
    <row r="3246" spans="5:6" s="80" customFormat="1" x14ac:dyDescent="0.2">
      <c r="E3246" s="86"/>
      <c r="F3246" s="86"/>
    </row>
    <row r="3247" spans="5:6" s="80" customFormat="1" x14ac:dyDescent="0.2">
      <c r="E3247" s="86"/>
      <c r="F3247" s="86"/>
    </row>
    <row r="3248" spans="5:6" s="80" customFormat="1" x14ac:dyDescent="0.2">
      <c r="E3248" s="86"/>
      <c r="F3248" s="86"/>
    </row>
    <row r="3249" spans="5:6" s="80" customFormat="1" x14ac:dyDescent="0.2">
      <c r="E3249" s="86"/>
      <c r="F3249" s="86"/>
    </row>
    <row r="3250" spans="5:6" s="80" customFormat="1" x14ac:dyDescent="0.2">
      <c r="E3250" s="86"/>
      <c r="F3250" s="86"/>
    </row>
  </sheetData>
  <sheetProtection sheet="1" objects="1" scenarios="1" formatCells="0" formatColumns="0" formatRows="0" selectLockedCells="1"/>
  <mergeCells count="34">
    <mergeCell ref="E28:G28"/>
    <mergeCell ref="E32:G32"/>
    <mergeCell ref="E12:F12"/>
    <mergeCell ref="E13:G13"/>
    <mergeCell ref="E21:G21"/>
    <mergeCell ref="E25:G25"/>
    <mergeCell ref="F20:G20"/>
    <mergeCell ref="F24:G24"/>
    <mergeCell ref="F31:G31"/>
    <mergeCell ref="F27:G27"/>
    <mergeCell ref="A11:C11"/>
    <mergeCell ref="A5:B5"/>
    <mergeCell ref="A6:B6"/>
    <mergeCell ref="C6:D6"/>
    <mergeCell ref="C5:F5"/>
    <mergeCell ref="E6:F6"/>
    <mergeCell ref="E11:F11"/>
    <mergeCell ref="C7:F8"/>
    <mergeCell ref="A2:G2"/>
    <mergeCell ref="A3:B3"/>
    <mergeCell ref="C3:G3"/>
    <mergeCell ref="A4:B4"/>
    <mergeCell ref="C4:F4"/>
    <mergeCell ref="G4:G8"/>
    <mergeCell ref="A7:B8"/>
    <mergeCell ref="F35:G35"/>
    <mergeCell ref="F59:G59"/>
    <mergeCell ref="F51:G51"/>
    <mergeCell ref="F46:G46"/>
    <mergeCell ref="F41:G41"/>
    <mergeCell ref="E36:G36"/>
    <mergeCell ref="E42:G42"/>
    <mergeCell ref="E47:G47"/>
    <mergeCell ref="E52:G52"/>
  </mergeCells>
  <phoneticPr fontId="44" type="noConversion"/>
  <conditionalFormatting sqref="A24">
    <cfRule type="expression" dxfId="31" priority="253">
      <formula>C24="Non applicable"</formula>
    </cfRule>
    <cfRule type="expression" dxfId="30" priority="421">
      <formula>C24="Plutôt Faux"</formula>
    </cfRule>
    <cfRule type="expression" dxfId="29" priority="422">
      <formula>C24&gt;="Plutôt Vrai"</formula>
    </cfRule>
    <cfRule type="expression" dxfId="28" priority="423">
      <formula>C24&gt;="Faux"</formula>
    </cfRule>
  </conditionalFormatting>
  <conditionalFormatting sqref="A20">
    <cfRule type="expression" dxfId="27" priority="254">
      <formula>C20="Non applicable"</formula>
    </cfRule>
    <cfRule type="expression" dxfId="26" priority="255">
      <formula>C20="Plutôt Faux"</formula>
    </cfRule>
    <cfRule type="expression" dxfId="25" priority="256">
      <formula>C20&gt;="Plutôt Vrai"</formula>
    </cfRule>
    <cfRule type="expression" dxfId="24" priority="257">
      <formula>C20&gt;="Faux"</formula>
    </cfRule>
  </conditionalFormatting>
  <conditionalFormatting sqref="A26:A27">
    <cfRule type="expression" dxfId="23" priority="29">
      <formula>C26="Non applicable"</formula>
    </cfRule>
    <cfRule type="expression" dxfId="22" priority="30">
      <formula>C26="Plutôt Faux"</formula>
    </cfRule>
    <cfRule type="expression" dxfId="21" priority="31">
      <formula>C26&gt;="Plutôt Vrai"</formula>
    </cfRule>
    <cfRule type="expression" dxfId="20" priority="32">
      <formula>C26&gt;="Faux"</formula>
    </cfRule>
  </conditionalFormatting>
  <conditionalFormatting sqref="A31">
    <cfRule type="expression" dxfId="19" priority="25">
      <formula>C31="Non applicable"</formula>
    </cfRule>
    <cfRule type="expression" dxfId="18" priority="26">
      <formula>C31="Plutôt Faux"</formula>
    </cfRule>
    <cfRule type="expression" dxfId="17" priority="27">
      <formula>C31&gt;="Plutôt Vrai"</formula>
    </cfRule>
    <cfRule type="expression" dxfId="16" priority="28">
      <formula>C31&gt;="Faux"</formula>
    </cfRule>
  </conditionalFormatting>
  <conditionalFormatting sqref="A35">
    <cfRule type="expression" dxfId="15" priority="13">
      <formula>C35="Non applicable"</formula>
    </cfRule>
    <cfRule type="expression" dxfId="14" priority="14">
      <formula>C35="Plutôt Faux"</formula>
    </cfRule>
    <cfRule type="expression" dxfId="13" priority="15">
      <formula>C35&gt;="Plutôt Vrai"</formula>
    </cfRule>
    <cfRule type="expression" dxfId="12" priority="16">
      <formula>C35&gt;="Faux"</formula>
    </cfRule>
  </conditionalFormatting>
  <conditionalFormatting sqref="A41">
    <cfRule type="expression" dxfId="11" priority="9">
      <formula>C41="Non applicable"</formula>
    </cfRule>
    <cfRule type="expression" dxfId="10" priority="10">
      <formula>C41="Plutôt Faux"</formula>
    </cfRule>
    <cfRule type="expression" dxfId="9" priority="11">
      <formula>C41&gt;="Plutôt Vrai"</formula>
    </cfRule>
    <cfRule type="expression" dxfId="8" priority="12">
      <formula>C41&gt;="Faux"</formula>
    </cfRule>
  </conditionalFormatting>
  <conditionalFormatting sqref="A46">
    <cfRule type="expression" dxfId="7" priority="5">
      <formula>C46="Non applicable"</formula>
    </cfRule>
    <cfRule type="expression" dxfId="6" priority="6">
      <formula>C46="Plutôt Faux"</formula>
    </cfRule>
    <cfRule type="expression" dxfId="5" priority="7">
      <formula>C46&gt;="Plutôt Vrai"</formula>
    </cfRule>
    <cfRule type="expression" dxfId="4" priority="8">
      <formula>C46&gt;="Faux"</formula>
    </cfRule>
  </conditionalFormatting>
  <conditionalFormatting sqref="A59">
    <cfRule type="expression" dxfId="3" priority="1">
      <formula>C59="Non applicable"</formula>
    </cfRule>
    <cfRule type="expression" dxfId="2" priority="2">
      <formula>C59="Plutôt Faux"</formula>
    </cfRule>
    <cfRule type="expression" dxfId="1" priority="3">
      <formula>C59&gt;="Plutôt Vrai"</formula>
    </cfRule>
    <cfRule type="expression" dxfId="0" priority="4">
      <formula>C59&gt;="Faux"</formula>
    </cfRule>
  </conditionalFormatting>
  <dataValidations count="5">
    <dataValidation allowBlank="1" showInputMessage="1" showErrorMessage="1" prompt="Indiquez les noms des personnes ayant été associées à l'autodiagnostic (être plusieurs évite les subjectivités individuelles)" sqref="C7:E7"/>
    <dataValidation type="date" operator="greaterThan" allowBlank="1" showInputMessage="1" showErrorMessage="1" prompt="Indiquez une date (jj/mm/aaaa)" sqref="C4:E4">
      <formula1>42005</formula1>
    </dataValidation>
    <dataValidation allowBlank="1" showInputMessage="1" showErrorMessage="1" prompt="Indiquez le nom du responsable de l'autodiagnostic" sqref="C5:E5"/>
    <dataValidation allowBlank="1" showInputMessage="1" showErrorMessage="1" prompt="Indiquez l'email du responsable de l'autodiagnostic" sqref="E6"/>
    <dataValidation allowBlank="1" showInputMessage="1" showErrorMessage="1" prompt="Indiquez le téléphone du responsable de l'autodiagnostic" sqref="C6:D6"/>
  </dataValidations>
  <hyperlinks>
    <hyperlink ref="A12" location="Conseils!A6" display="Art. 4"/>
  </hyperlinks>
  <pageMargins left="0.31496062992125984" right="0.31496062992125984" top="0.35433070866141736" bottom="0.35433070866141736" header="0.11811023622047245" footer="0.11811023622047245"/>
  <pageSetup paperSize="9" orientation="landscape" r:id="rId1"/>
  <headerFooter>
    <oddHeader>&amp;L&amp;"Arial Narrow,Normal"&amp;6© UTC  - Master IDS - https://travaux.master.utc.fr/ids003-outils-appropriation-norme-nfen62366-1-v2015/&amp;R&amp;"Arial Narrow,Normal"&amp;6Fichier : &amp;F - Onglet : &amp;A</oddHeader>
    <oddFooter>&amp;L&amp;"Arial Narrow,Normal"&amp;6© BENACEUR Kheira, EL OUTMANI Hoda, RAMASSAMY Souria, LU Lingfeng &amp;R&amp;"Arial Narrow,Normal"&amp;6page n° 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'Mode d''emploi'!$D$20:$D$25</xm:f>
          </x14:formula1>
          <xm:sqref>C22:C24 C14:C20 C48:C51 C26:C27 C33:C35 C37:C41 C29:C31 C43:C46 C53:C59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7030A0"/>
  </sheetPr>
  <dimension ref="A1:IM1370"/>
  <sheetViews>
    <sheetView zoomScalePageLayoutView="130" workbookViewId="0">
      <selection activeCell="F30" sqref="F30:H30"/>
    </sheetView>
  </sheetViews>
  <sheetFormatPr baseColWidth="10" defaultColWidth="10.7109375" defaultRowHeight="16" x14ac:dyDescent="0.2"/>
  <cols>
    <col min="1" max="1" width="7" style="77" customWidth="1"/>
    <col min="2" max="4" width="14.42578125" style="77" customWidth="1"/>
    <col min="5" max="5" width="15.5703125" style="77" customWidth="1"/>
    <col min="6" max="6" width="14" style="77" customWidth="1"/>
    <col min="7" max="7" width="11.7109375" style="77" customWidth="1"/>
    <col min="8" max="8" width="13.5703125" style="77" customWidth="1"/>
    <col min="9" max="247" width="10.7109375" style="80"/>
    <col min="248" max="16384" width="10.7109375" style="77"/>
  </cols>
  <sheetData>
    <row r="1" spans="1:247" s="87" customFormat="1" ht="10" x14ac:dyDescent="0.15">
      <c r="A1" s="107" t="str">
        <f>'Mode d''emploi'!B1</f>
        <v>Document d'appui à la déclaration de conformité à la norme NF EN 62366-1</v>
      </c>
      <c r="B1" s="94"/>
      <c r="C1" s="95"/>
      <c r="D1" s="95"/>
      <c r="E1" s="95"/>
      <c r="F1" s="95"/>
      <c r="G1" s="96"/>
      <c r="H1" s="96" t="s">
        <v>0</v>
      </c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</row>
    <row r="2" spans="1:247" ht="25" customHeight="1" x14ac:dyDescent="0.2">
      <c r="A2" s="325" t="str">
        <f>'Mode d''emploi'!B2</f>
        <v xml:space="preserve">   Autodiagnostic selon la norme NF EN 62366-1 : 2015</v>
      </c>
      <c r="B2" s="326"/>
      <c r="C2" s="326"/>
      <c r="D2" s="326"/>
      <c r="E2" s="326"/>
      <c r="F2" s="326"/>
      <c r="G2" s="326"/>
      <c r="H2" s="327"/>
    </row>
    <row r="3" spans="1:247" ht="4" customHeight="1" x14ac:dyDescent="0.2">
      <c r="A3" s="4"/>
      <c r="B3" s="5"/>
      <c r="C3" s="6"/>
      <c r="D3" s="7"/>
      <c r="E3" s="7"/>
      <c r="F3" s="7"/>
      <c r="G3" s="7"/>
      <c r="H3" s="8"/>
    </row>
    <row r="4" spans="1:247" x14ac:dyDescent="0.2">
      <c r="A4" s="328" t="s">
        <v>71</v>
      </c>
      <c r="B4" s="329"/>
      <c r="C4" s="329"/>
      <c r="D4" s="330"/>
      <c r="E4" s="111"/>
      <c r="F4" s="112"/>
      <c r="G4" s="113" t="s">
        <v>1</v>
      </c>
      <c r="H4" s="114"/>
    </row>
    <row r="5" spans="1:247" ht="20" customHeight="1" x14ac:dyDescent="0.2">
      <c r="A5" s="312" t="str">
        <f>'Mode d''emploi'!B5</f>
        <v>Etablissement :</v>
      </c>
      <c r="B5" s="313"/>
      <c r="C5" s="314" t="str">
        <f>'Mode d''emploi'!E5</f>
        <v>Nom de l'établissement</v>
      </c>
      <c r="D5" s="315"/>
      <c r="E5" s="115" t="s">
        <v>74</v>
      </c>
      <c r="F5" s="108" t="str">
        <f>IF(Evaluation!C4="","",Evaluation!C4)</f>
        <v/>
      </c>
      <c r="G5" s="331" t="s">
        <v>185</v>
      </c>
      <c r="H5" s="332"/>
    </row>
    <row r="6" spans="1:247" ht="20" customHeight="1" x14ac:dyDescent="0.2">
      <c r="A6" s="312" t="str">
        <f>'Mode d''emploi'!B6</f>
        <v xml:space="preserve"> Audit éffectué par : </v>
      </c>
      <c r="B6" s="313"/>
      <c r="C6" s="314" t="str">
        <f>'Mode d''emploi'!E6</f>
        <v>NOM et Prénom</v>
      </c>
      <c r="D6" s="315"/>
      <c r="E6" s="115" t="s">
        <v>2</v>
      </c>
      <c r="F6" s="151" t="str">
        <f>IF(Evaluation!C5="","",Evaluation!C5)</f>
        <v>NOM et Prénom</v>
      </c>
      <c r="G6" s="316" t="str">
        <f>Evaluation!C7</f>
        <v>Noms et Prénoms des participants</v>
      </c>
      <c r="H6" s="317"/>
    </row>
    <row r="7" spans="1:247" ht="20" customHeight="1" x14ac:dyDescent="0.2">
      <c r="A7" s="320" t="str">
        <f>'Mode d''emploi'!B7</f>
        <v xml:space="preserve"> Coordonnées :</v>
      </c>
      <c r="B7" s="321"/>
      <c r="C7" s="110" t="str">
        <f>'Mode d''emploi'!I7</f>
        <v>Tél. :</v>
      </c>
      <c r="D7" s="142" t="str">
        <f>'Mode d''emploi'!E7</f>
        <v>E-mail</v>
      </c>
      <c r="E7" s="116" t="str">
        <f>Evaluation!C6</f>
        <v>tel :</v>
      </c>
      <c r="F7" s="117" t="str">
        <f>Evaluation!E6</f>
        <v>E-mail</v>
      </c>
      <c r="G7" s="318"/>
      <c r="H7" s="319"/>
    </row>
    <row r="8" spans="1:247" ht="6" customHeight="1" x14ac:dyDescent="0.2">
      <c r="A8" s="4"/>
      <c r="B8" s="9"/>
      <c r="C8" s="9"/>
      <c r="D8" s="9"/>
      <c r="E8" s="4"/>
      <c r="F8" s="4"/>
      <c r="G8" s="9"/>
      <c r="H8" s="10"/>
    </row>
    <row r="9" spans="1:247" x14ac:dyDescent="0.2">
      <c r="A9" s="322" t="s">
        <v>184</v>
      </c>
      <c r="B9" s="323"/>
      <c r="C9" s="323"/>
      <c r="D9" s="323"/>
      <c r="E9" s="323"/>
      <c r="F9" s="323"/>
      <c r="G9" s="323"/>
      <c r="H9" s="324"/>
    </row>
    <row r="10" spans="1:247" x14ac:dyDescent="0.2">
      <c r="A10" s="300" t="str">
        <f>IF(Util_E!$E$8&gt;1,CONCATENATE(" Niveaux de VÉRACITÉ des ",Util_E!$E$8," CRITÈRES de réalisation évalués"),IF(Util_E!$E$8=1,CONCATENATE(" Niveau de VÉRACITÉ du CRITÈRE de réalisation évalué",""),""))</f>
        <v/>
      </c>
      <c r="B10" s="301"/>
      <c r="C10" s="301"/>
      <c r="D10" s="302"/>
      <c r="E10" s="303" t="s">
        <v>199</v>
      </c>
      <c r="F10" s="304"/>
      <c r="G10" s="304"/>
      <c r="H10" s="305"/>
    </row>
    <row r="11" spans="1:247" ht="20" customHeight="1" x14ac:dyDescent="0.2">
      <c r="A11" s="309" t="str">
        <f>IF(Util_E!$C$12&gt;1,CONCATENATE("Attention, ",Util_E!$C$12," critères sont déclarés : ",Util_E!$A$12,"s"),IF(Util_E!$C$12&gt;0,CONCATENATE("Attention, ",Util_E!$C$12," critère est déclaré : ",Util_E!$A$12),""))</f>
        <v/>
      </c>
      <c r="B11" s="310"/>
      <c r="C11" s="310"/>
      <c r="D11" s="311"/>
      <c r="E11" s="118"/>
      <c r="F11" s="98"/>
      <c r="G11" s="99"/>
      <c r="H11" s="120"/>
    </row>
    <row r="12" spans="1:247" ht="43" customHeight="1" x14ac:dyDescent="0.2">
      <c r="A12" s="118"/>
      <c r="B12" s="97"/>
      <c r="C12" s="97"/>
      <c r="D12" s="119"/>
      <c r="E12" s="118"/>
      <c r="F12" s="97"/>
      <c r="G12" s="97"/>
      <c r="H12" s="119"/>
    </row>
    <row r="13" spans="1:247" ht="43" customHeight="1" x14ac:dyDescent="0.2">
      <c r="A13" s="118"/>
      <c r="B13" s="97"/>
      <c r="C13" s="97"/>
      <c r="D13" s="119"/>
      <c r="E13" s="118"/>
      <c r="F13" s="97"/>
      <c r="G13" s="97"/>
      <c r="H13" s="119"/>
    </row>
    <row r="14" spans="1:247" s="109" customFormat="1" ht="22" customHeight="1" x14ac:dyDescent="0.2">
      <c r="A14" s="306" t="str">
        <f>IF(Util_E!E2&gt;1,CONCATENATE("Attention : ",Util_E!E2," critères ne sont pas encore traités"),IF(Util_E!E2&gt;0,CONCATENATE("Attention : ",Util_E!E2," critère n'est pas encore traité"),""))</f>
        <v>Attention : 38 critères ne sont pas encore traités</v>
      </c>
      <c r="B14" s="307"/>
      <c r="C14" s="307"/>
      <c r="D14" s="308"/>
      <c r="E14" s="121"/>
      <c r="F14" s="100"/>
      <c r="G14" s="100"/>
      <c r="H14" s="122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46"/>
      <c r="CT14" s="146"/>
      <c r="CU14" s="146"/>
      <c r="CV14" s="146"/>
      <c r="CW14" s="146"/>
      <c r="CX14" s="146"/>
      <c r="CY14" s="146"/>
      <c r="CZ14" s="146"/>
      <c r="DA14" s="146"/>
      <c r="DB14" s="146"/>
      <c r="DC14" s="146"/>
      <c r="DD14" s="146"/>
      <c r="DE14" s="146"/>
      <c r="DF14" s="146"/>
      <c r="DG14" s="146"/>
      <c r="DH14" s="146"/>
      <c r="DI14" s="146"/>
      <c r="DJ14" s="146"/>
      <c r="DK14" s="146"/>
      <c r="DL14" s="146"/>
      <c r="DM14" s="146"/>
      <c r="DN14" s="146"/>
      <c r="DO14" s="146"/>
      <c r="DP14" s="146"/>
      <c r="DQ14" s="146"/>
      <c r="DR14" s="146"/>
      <c r="DS14" s="146"/>
      <c r="DT14" s="146"/>
      <c r="DU14" s="146"/>
      <c r="DV14" s="146"/>
      <c r="DW14" s="146"/>
      <c r="DX14" s="146"/>
      <c r="DY14" s="146"/>
      <c r="DZ14" s="146"/>
      <c r="EA14" s="146"/>
      <c r="EB14" s="146"/>
      <c r="EC14" s="146"/>
      <c r="ED14" s="146"/>
      <c r="EE14" s="146"/>
      <c r="EF14" s="146"/>
      <c r="EG14" s="146"/>
      <c r="EH14" s="146"/>
      <c r="EI14" s="146"/>
      <c r="EJ14" s="146"/>
      <c r="EK14" s="146"/>
      <c r="EL14" s="146"/>
      <c r="EM14" s="146"/>
      <c r="EN14" s="146"/>
      <c r="EO14" s="146"/>
      <c r="EP14" s="146"/>
      <c r="EQ14" s="146"/>
      <c r="ER14" s="146"/>
      <c r="ES14" s="146"/>
      <c r="ET14" s="146"/>
      <c r="EU14" s="146"/>
      <c r="EV14" s="146"/>
      <c r="EW14" s="146"/>
      <c r="EX14" s="146"/>
      <c r="EY14" s="146"/>
      <c r="EZ14" s="146"/>
      <c r="FA14" s="146"/>
      <c r="FB14" s="146"/>
      <c r="FC14" s="146"/>
      <c r="FD14" s="146"/>
      <c r="FE14" s="146"/>
      <c r="FF14" s="146"/>
      <c r="FG14" s="146"/>
      <c r="FH14" s="146"/>
      <c r="FI14" s="146"/>
      <c r="FJ14" s="146"/>
      <c r="FK14" s="146"/>
      <c r="FL14" s="146"/>
      <c r="FM14" s="146"/>
      <c r="FN14" s="146"/>
      <c r="FO14" s="146"/>
      <c r="FP14" s="146"/>
      <c r="FQ14" s="146"/>
      <c r="FR14" s="146"/>
      <c r="FS14" s="146"/>
      <c r="FT14" s="146"/>
      <c r="FU14" s="146"/>
      <c r="FV14" s="146"/>
      <c r="FW14" s="146"/>
      <c r="FX14" s="146"/>
      <c r="FY14" s="146"/>
      <c r="FZ14" s="146"/>
      <c r="GA14" s="146"/>
      <c r="GB14" s="146"/>
      <c r="GC14" s="146"/>
      <c r="GD14" s="146"/>
      <c r="GE14" s="146"/>
      <c r="GF14" s="146"/>
      <c r="GG14" s="146"/>
      <c r="GH14" s="146"/>
      <c r="GI14" s="146"/>
      <c r="GJ14" s="146"/>
      <c r="GK14" s="146"/>
      <c r="GL14" s="146"/>
      <c r="GM14" s="146"/>
      <c r="GN14" s="146"/>
      <c r="GO14" s="146"/>
      <c r="GP14" s="146"/>
      <c r="GQ14" s="146"/>
      <c r="GR14" s="146"/>
      <c r="GS14" s="146"/>
      <c r="GT14" s="146"/>
      <c r="GU14" s="146"/>
      <c r="GV14" s="146"/>
      <c r="GW14" s="146"/>
      <c r="GX14" s="146"/>
      <c r="GY14" s="146"/>
      <c r="GZ14" s="146"/>
      <c r="HA14" s="146"/>
      <c r="HB14" s="146"/>
      <c r="HC14" s="146"/>
      <c r="HD14" s="146"/>
      <c r="HE14" s="146"/>
      <c r="HF14" s="146"/>
      <c r="HG14" s="146"/>
      <c r="HH14" s="146"/>
      <c r="HI14" s="146"/>
      <c r="HJ14" s="146"/>
      <c r="HK14" s="146"/>
      <c r="HL14" s="146"/>
      <c r="HM14" s="146"/>
      <c r="HN14" s="146"/>
      <c r="HO14" s="146"/>
      <c r="HP14" s="146"/>
      <c r="HQ14" s="146"/>
      <c r="HR14" s="146"/>
      <c r="HS14" s="146"/>
      <c r="HT14" s="146"/>
      <c r="HU14" s="146"/>
      <c r="HV14" s="146"/>
      <c r="HW14" s="146"/>
      <c r="HX14" s="146"/>
      <c r="HY14" s="146"/>
      <c r="HZ14" s="146"/>
      <c r="IA14" s="146"/>
      <c r="IB14" s="146"/>
      <c r="IC14" s="146"/>
      <c r="ID14" s="146"/>
      <c r="IE14" s="146"/>
      <c r="IF14" s="146"/>
      <c r="IG14" s="146"/>
      <c r="IH14" s="146"/>
      <c r="II14" s="146"/>
      <c r="IJ14" s="146"/>
      <c r="IK14" s="146"/>
      <c r="IL14" s="146"/>
      <c r="IM14" s="146"/>
    </row>
    <row r="15" spans="1:247" x14ac:dyDescent="0.2">
      <c r="A15" s="338" t="s">
        <v>73</v>
      </c>
      <c r="B15" s="339"/>
      <c r="C15" s="339"/>
      <c r="D15" s="339"/>
      <c r="E15" s="339"/>
      <c r="F15" s="339"/>
      <c r="G15" s="339"/>
      <c r="H15" s="340"/>
    </row>
    <row r="16" spans="1:247" ht="10" customHeight="1" x14ac:dyDescent="0.2">
      <c r="A16" s="11"/>
      <c r="B16" s="12"/>
      <c r="C16" s="12"/>
      <c r="D16" s="13"/>
      <c r="E16" s="354" t="s">
        <v>8</v>
      </c>
      <c r="F16" s="354"/>
      <c r="G16" s="14" t="s">
        <v>9</v>
      </c>
      <c r="H16" s="14" t="s">
        <v>10</v>
      </c>
    </row>
    <row r="17" spans="1:247" x14ac:dyDescent="0.2">
      <c r="A17" s="341" t="s">
        <v>198</v>
      </c>
      <c r="B17" s="342"/>
      <c r="C17" s="342"/>
      <c r="D17" s="342"/>
      <c r="E17" s="203" t="str">
        <f>Evaluation!G11</f>
        <v/>
      </c>
      <c r="F17" s="204"/>
      <c r="G17" s="203" t="str">
        <f>Evaluation!D11</f>
        <v/>
      </c>
      <c r="H17" s="205" t="str">
        <f>PROPER(MID(Evaluation!E11,14,9))</f>
        <v/>
      </c>
    </row>
    <row r="18" spans="1:247" s="197" customFormat="1" ht="16" customHeight="1" x14ac:dyDescent="0.15">
      <c r="A18" s="206" t="str">
        <f>Evaluation!A12</f>
        <v>Art. 5</v>
      </c>
      <c r="B18" s="192" t="str">
        <f>Evaluation!B12</f>
        <v>Processus d'ingenierie de l'apptitude à l'utilisation (PIAU)</v>
      </c>
      <c r="C18" s="192"/>
      <c r="D18" s="192"/>
      <c r="E18" s="193" t="str">
        <f>Evaluation!G12</f>
        <v/>
      </c>
      <c r="F18" s="194"/>
      <c r="G18" s="195" t="str">
        <f>Evaluation!D12</f>
        <v/>
      </c>
      <c r="H18" s="207" t="str">
        <f>PROPER(MID(Evaluation!E12,14,9))</f>
        <v/>
      </c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  <c r="DJ18" s="196"/>
      <c r="DK18" s="196"/>
      <c r="DL18" s="196"/>
      <c r="DM18" s="196"/>
      <c r="DN18" s="196"/>
      <c r="DO18" s="196"/>
      <c r="DP18" s="196"/>
      <c r="DQ18" s="196"/>
      <c r="DR18" s="196"/>
      <c r="DS18" s="196"/>
      <c r="DT18" s="196"/>
      <c r="DU18" s="196"/>
      <c r="DV18" s="196"/>
      <c r="DW18" s="196"/>
      <c r="DX18" s="196"/>
      <c r="DY18" s="196"/>
      <c r="DZ18" s="196"/>
      <c r="EA18" s="196"/>
      <c r="EB18" s="196"/>
      <c r="EC18" s="196"/>
      <c r="ED18" s="196"/>
      <c r="EE18" s="196"/>
      <c r="EF18" s="196"/>
      <c r="EG18" s="196"/>
      <c r="EH18" s="196"/>
      <c r="EI18" s="196"/>
      <c r="EJ18" s="196"/>
      <c r="EK18" s="196"/>
      <c r="EL18" s="196"/>
      <c r="EM18" s="196"/>
      <c r="EN18" s="196"/>
      <c r="EO18" s="196"/>
      <c r="EP18" s="196"/>
      <c r="EQ18" s="196"/>
      <c r="ER18" s="196"/>
      <c r="ES18" s="196"/>
      <c r="ET18" s="196"/>
      <c r="EU18" s="196"/>
      <c r="EV18" s="196"/>
      <c r="EW18" s="196"/>
      <c r="EX18" s="196"/>
      <c r="EY18" s="196"/>
      <c r="EZ18" s="196"/>
      <c r="FA18" s="196"/>
      <c r="FB18" s="196"/>
      <c r="FC18" s="196"/>
      <c r="FD18" s="196"/>
      <c r="FE18" s="196"/>
      <c r="FF18" s="196"/>
      <c r="FG18" s="196"/>
      <c r="FH18" s="196"/>
      <c r="FI18" s="196"/>
      <c r="FJ18" s="196"/>
      <c r="FK18" s="196"/>
      <c r="FL18" s="196"/>
      <c r="FM18" s="196"/>
      <c r="FN18" s="196"/>
      <c r="FO18" s="196"/>
      <c r="FP18" s="196"/>
      <c r="FQ18" s="196"/>
      <c r="FR18" s="196"/>
      <c r="FS18" s="196"/>
      <c r="FT18" s="196"/>
      <c r="FU18" s="196"/>
      <c r="FV18" s="196"/>
      <c r="FW18" s="196"/>
      <c r="FX18" s="196"/>
      <c r="FY18" s="196"/>
      <c r="FZ18" s="196"/>
      <c r="GA18" s="196"/>
      <c r="GB18" s="196"/>
      <c r="GC18" s="196"/>
      <c r="GD18" s="196"/>
      <c r="GE18" s="196"/>
      <c r="GF18" s="196"/>
      <c r="GG18" s="196"/>
      <c r="GH18" s="196"/>
      <c r="GI18" s="196"/>
      <c r="GJ18" s="196"/>
      <c r="GK18" s="196"/>
      <c r="GL18" s="196"/>
      <c r="GM18" s="196"/>
      <c r="GN18" s="196"/>
      <c r="GO18" s="196"/>
      <c r="GP18" s="196"/>
      <c r="GQ18" s="196"/>
      <c r="GR18" s="196"/>
      <c r="GS18" s="196"/>
      <c r="GT18" s="196"/>
      <c r="GU18" s="196"/>
      <c r="GV18" s="196"/>
      <c r="GW18" s="196"/>
      <c r="GX18" s="196"/>
      <c r="GY18" s="196"/>
      <c r="GZ18" s="196"/>
      <c r="HA18" s="196"/>
      <c r="HB18" s="196"/>
      <c r="HC18" s="196"/>
      <c r="HD18" s="196"/>
      <c r="HE18" s="196"/>
      <c r="HF18" s="196"/>
      <c r="HG18" s="196"/>
      <c r="HH18" s="196"/>
      <c r="HI18" s="196"/>
      <c r="HJ18" s="196"/>
      <c r="HK18" s="196"/>
      <c r="HL18" s="196"/>
      <c r="HM18" s="196"/>
      <c r="HN18" s="196"/>
      <c r="HO18" s="196"/>
      <c r="HP18" s="196"/>
      <c r="HQ18" s="196"/>
      <c r="HR18" s="196"/>
      <c r="HS18" s="196"/>
      <c r="HT18" s="196"/>
      <c r="HU18" s="196"/>
      <c r="HV18" s="196"/>
      <c r="HW18" s="196"/>
      <c r="HX18" s="196"/>
      <c r="HY18" s="196"/>
      <c r="HZ18" s="196"/>
      <c r="IA18" s="196"/>
      <c r="IB18" s="196"/>
      <c r="IC18" s="196"/>
      <c r="ID18" s="196"/>
      <c r="IE18" s="196"/>
      <c r="IF18" s="196"/>
      <c r="IG18" s="196"/>
      <c r="IH18" s="196"/>
      <c r="II18" s="196"/>
      <c r="IJ18" s="196"/>
      <c r="IK18" s="196"/>
      <c r="IL18" s="196"/>
      <c r="IM18" s="196"/>
    </row>
    <row r="19" spans="1:247" s="197" customFormat="1" ht="15" customHeight="1" x14ac:dyDescent="0.15">
      <c r="A19" s="208"/>
      <c r="B19" s="198" t="str">
        <f>Evaluation!A13</f>
        <v>5.1</v>
      </c>
      <c r="C19" s="199" t="str">
        <f>Evaluation!B13</f>
        <v>Préparer la spécification à l'utilisation</v>
      </c>
      <c r="D19" s="199"/>
      <c r="E19" s="199"/>
      <c r="F19" s="200" t="str">
        <f>Evaluation!C13</f>
        <v>en attente</v>
      </c>
      <c r="G19" s="200" t="str">
        <f>Evaluation!D13</f>
        <v/>
      </c>
      <c r="H19" s="209" t="str">
        <f>PROPER(MID(Evaluation!E13,14,9))</f>
        <v/>
      </c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6"/>
      <c r="CD19" s="196"/>
      <c r="CE19" s="196"/>
      <c r="CF19" s="196"/>
      <c r="CG19" s="196"/>
      <c r="CH19" s="196"/>
      <c r="CI19" s="196"/>
      <c r="CJ19" s="196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  <c r="DJ19" s="196"/>
      <c r="DK19" s="196"/>
      <c r="DL19" s="196"/>
      <c r="DM19" s="196"/>
      <c r="DN19" s="196"/>
      <c r="DO19" s="196"/>
      <c r="DP19" s="196"/>
      <c r="DQ19" s="196"/>
      <c r="DR19" s="196"/>
      <c r="DS19" s="196"/>
      <c r="DT19" s="196"/>
      <c r="DU19" s="196"/>
      <c r="DV19" s="196"/>
      <c r="DW19" s="196"/>
      <c r="DX19" s="196"/>
      <c r="DY19" s="196"/>
      <c r="DZ19" s="196"/>
      <c r="EA19" s="196"/>
      <c r="EB19" s="196"/>
      <c r="EC19" s="196"/>
      <c r="ED19" s="196"/>
      <c r="EE19" s="196"/>
      <c r="EF19" s="196"/>
      <c r="EG19" s="196"/>
      <c r="EH19" s="196"/>
      <c r="EI19" s="196"/>
      <c r="EJ19" s="196"/>
      <c r="EK19" s="196"/>
      <c r="EL19" s="196"/>
      <c r="EM19" s="196"/>
      <c r="EN19" s="196"/>
      <c r="EO19" s="196"/>
      <c r="EP19" s="196"/>
      <c r="EQ19" s="196"/>
      <c r="ER19" s="196"/>
      <c r="ES19" s="196"/>
      <c r="ET19" s="196"/>
      <c r="EU19" s="196"/>
      <c r="EV19" s="196"/>
      <c r="EW19" s="196"/>
      <c r="EX19" s="196"/>
      <c r="EY19" s="196"/>
      <c r="EZ19" s="196"/>
      <c r="FA19" s="196"/>
      <c r="FB19" s="196"/>
      <c r="FC19" s="196"/>
      <c r="FD19" s="196"/>
      <c r="FE19" s="196"/>
      <c r="FF19" s="196"/>
      <c r="FG19" s="196"/>
      <c r="FH19" s="196"/>
      <c r="FI19" s="196"/>
      <c r="FJ19" s="196"/>
      <c r="FK19" s="196"/>
      <c r="FL19" s="196"/>
      <c r="FM19" s="196"/>
      <c r="FN19" s="196"/>
      <c r="FO19" s="196"/>
      <c r="FP19" s="196"/>
      <c r="FQ19" s="196"/>
      <c r="FR19" s="196"/>
      <c r="FS19" s="196"/>
      <c r="FT19" s="196"/>
      <c r="FU19" s="196"/>
      <c r="FV19" s="196"/>
      <c r="FW19" s="196"/>
      <c r="FX19" s="196"/>
      <c r="FY19" s="196"/>
      <c r="FZ19" s="196"/>
      <c r="GA19" s="196"/>
      <c r="GB19" s="196"/>
      <c r="GC19" s="196"/>
      <c r="GD19" s="196"/>
      <c r="GE19" s="196"/>
      <c r="GF19" s="196"/>
      <c r="GG19" s="196"/>
      <c r="GH19" s="196"/>
      <c r="GI19" s="196"/>
      <c r="GJ19" s="196"/>
      <c r="GK19" s="196"/>
      <c r="GL19" s="196"/>
      <c r="GM19" s="196"/>
      <c r="GN19" s="196"/>
      <c r="GO19" s="196"/>
      <c r="GP19" s="196"/>
      <c r="GQ19" s="196"/>
      <c r="GR19" s="196"/>
      <c r="GS19" s="196"/>
      <c r="GT19" s="196"/>
      <c r="GU19" s="196"/>
      <c r="GV19" s="196"/>
      <c r="GW19" s="196"/>
      <c r="GX19" s="196"/>
      <c r="GY19" s="196"/>
      <c r="GZ19" s="196"/>
      <c r="HA19" s="196"/>
      <c r="HB19" s="196"/>
      <c r="HC19" s="196"/>
      <c r="HD19" s="196"/>
      <c r="HE19" s="196"/>
      <c r="HF19" s="196"/>
      <c r="HG19" s="196"/>
      <c r="HH19" s="196"/>
      <c r="HI19" s="196"/>
      <c r="HJ19" s="196"/>
      <c r="HK19" s="196"/>
      <c r="HL19" s="196"/>
      <c r="HM19" s="196"/>
      <c r="HN19" s="196"/>
      <c r="HO19" s="196"/>
      <c r="HP19" s="196"/>
      <c r="HQ19" s="196"/>
      <c r="HR19" s="196"/>
      <c r="HS19" s="196"/>
      <c r="HT19" s="196"/>
      <c r="HU19" s="196"/>
      <c r="HV19" s="196"/>
      <c r="HW19" s="196"/>
      <c r="HX19" s="196"/>
      <c r="HY19" s="196"/>
      <c r="HZ19" s="196"/>
      <c r="IA19" s="196"/>
      <c r="IB19" s="196"/>
      <c r="IC19" s="196"/>
      <c r="ID19" s="196"/>
      <c r="IE19" s="196"/>
      <c r="IF19" s="196"/>
      <c r="IG19" s="196"/>
      <c r="IH19" s="196"/>
      <c r="II19" s="196"/>
      <c r="IJ19" s="196"/>
      <c r="IK19" s="196"/>
      <c r="IL19" s="196"/>
      <c r="IM19" s="196"/>
    </row>
    <row r="20" spans="1:247" s="197" customFormat="1" ht="15" customHeight="1" x14ac:dyDescent="0.15">
      <c r="A20" s="208"/>
      <c r="B20" s="198" t="str">
        <f>Evaluation!A21</f>
        <v>5.2</v>
      </c>
      <c r="C20" s="199" t="str">
        <f>Evaluation!B21</f>
        <v>Identifier les caractéristiques de l'interface utilisateur relative a la sécurité et les erreurs d'utilisation potentielles</v>
      </c>
      <c r="D20" s="201"/>
      <c r="E20" s="201"/>
      <c r="F20" s="200" t="str">
        <f>Evaluation!C21</f>
        <v>en attente</v>
      </c>
      <c r="G20" s="200" t="str">
        <f>Evaluation!D21</f>
        <v/>
      </c>
      <c r="H20" s="209" t="str">
        <f>PROPER(MID(Evaluation!E21,14,9))</f>
        <v/>
      </c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6"/>
      <c r="CG20" s="196"/>
      <c r="CH20" s="196"/>
      <c r="CI20" s="196"/>
      <c r="CJ20" s="196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  <c r="DJ20" s="196"/>
      <c r="DK20" s="196"/>
      <c r="DL20" s="196"/>
      <c r="DM20" s="196"/>
      <c r="DN20" s="196"/>
      <c r="DO20" s="196"/>
      <c r="DP20" s="196"/>
      <c r="DQ20" s="196"/>
      <c r="DR20" s="196"/>
      <c r="DS20" s="196"/>
      <c r="DT20" s="196"/>
      <c r="DU20" s="196"/>
      <c r="DV20" s="196"/>
      <c r="DW20" s="196"/>
      <c r="DX20" s="196"/>
      <c r="DY20" s="196"/>
      <c r="DZ20" s="196"/>
      <c r="EA20" s="196"/>
      <c r="EB20" s="196"/>
      <c r="EC20" s="196"/>
      <c r="ED20" s="196"/>
      <c r="EE20" s="196"/>
      <c r="EF20" s="196"/>
      <c r="EG20" s="196"/>
      <c r="EH20" s="196"/>
      <c r="EI20" s="196"/>
      <c r="EJ20" s="196"/>
      <c r="EK20" s="196"/>
      <c r="EL20" s="196"/>
      <c r="EM20" s="196"/>
      <c r="EN20" s="196"/>
      <c r="EO20" s="196"/>
      <c r="EP20" s="196"/>
      <c r="EQ20" s="196"/>
      <c r="ER20" s="196"/>
      <c r="ES20" s="196"/>
      <c r="ET20" s="196"/>
      <c r="EU20" s="196"/>
      <c r="EV20" s="196"/>
      <c r="EW20" s="196"/>
      <c r="EX20" s="196"/>
      <c r="EY20" s="196"/>
      <c r="EZ20" s="196"/>
      <c r="FA20" s="196"/>
      <c r="FB20" s="196"/>
      <c r="FC20" s="196"/>
      <c r="FD20" s="196"/>
      <c r="FE20" s="196"/>
      <c r="FF20" s="196"/>
      <c r="FG20" s="196"/>
      <c r="FH20" s="196"/>
      <c r="FI20" s="196"/>
      <c r="FJ20" s="196"/>
      <c r="FK20" s="196"/>
      <c r="FL20" s="196"/>
      <c r="FM20" s="196"/>
      <c r="FN20" s="196"/>
      <c r="FO20" s="196"/>
      <c r="FP20" s="196"/>
      <c r="FQ20" s="196"/>
      <c r="FR20" s="196"/>
      <c r="FS20" s="196"/>
      <c r="FT20" s="196"/>
      <c r="FU20" s="196"/>
      <c r="FV20" s="196"/>
      <c r="FW20" s="196"/>
      <c r="FX20" s="196"/>
      <c r="FY20" s="196"/>
      <c r="FZ20" s="196"/>
      <c r="GA20" s="196"/>
      <c r="GB20" s="196"/>
      <c r="GC20" s="196"/>
      <c r="GD20" s="196"/>
      <c r="GE20" s="196"/>
      <c r="GF20" s="196"/>
      <c r="GG20" s="196"/>
      <c r="GH20" s="196"/>
      <c r="GI20" s="196"/>
      <c r="GJ20" s="196"/>
      <c r="GK20" s="196"/>
      <c r="GL20" s="196"/>
      <c r="GM20" s="196"/>
      <c r="GN20" s="196"/>
      <c r="GO20" s="196"/>
      <c r="GP20" s="196"/>
      <c r="GQ20" s="196"/>
      <c r="GR20" s="196"/>
      <c r="GS20" s="196"/>
      <c r="GT20" s="196"/>
      <c r="GU20" s="196"/>
      <c r="GV20" s="196"/>
      <c r="GW20" s="196"/>
      <c r="GX20" s="196"/>
      <c r="GY20" s="196"/>
      <c r="GZ20" s="196"/>
      <c r="HA20" s="196"/>
      <c r="HB20" s="196"/>
      <c r="HC20" s="196"/>
      <c r="HD20" s="196"/>
      <c r="HE20" s="196"/>
      <c r="HF20" s="196"/>
      <c r="HG20" s="196"/>
      <c r="HH20" s="196"/>
      <c r="HI20" s="196"/>
      <c r="HJ20" s="196"/>
      <c r="HK20" s="196"/>
      <c r="HL20" s="196"/>
      <c r="HM20" s="196"/>
      <c r="HN20" s="196"/>
      <c r="HO20" s="196"/>
      <c r="HP20" s="196"/>
      <c r="HQ20" s="196"/>
      <c r="HR20" s="196"/>
      <c r="HS20" s="196"/>
      <c r="HT20" s="196"/>
      <c r="HU20" s="196"/>
      <c r="HV20" s="196"/>
      <c r="HW20" s="196"/>
      <c r="HX20" s="196"/>
      <c r="HY20" s="196"/>
      <c r="HZ20" s="196"/>
      <c r="IA20" s="196"/>
      <c r="IB20" s="196"/>
      <c r="IC20" s="196"/>
      <c r="ID20" s="196"/>
      <c r="IE20" s="196"/>
      <c r="IF20" s="196"/>
      <c r="IG20" s="196"/>
      <c r="IH20" s="196"/>
      <c r="II20" s="196"/>
      <c r="IJ20" s="196"/>
      <c r="IK20" s="196"/>
      <c r="IL20" s="196"/>
      <c r="IM20" s="196"/>
    </row>
    <row r="21" spans="1:247" s="197" customFormat="1" ht="15" customHeight="1" x14ac:dyDescent="0.15">
      <c r="A21" s="208"/>
      <c r="B21" s="198" t="str">
        <f>Evaluation!A25</f>
        <v>5.3</v>
      </c>
      <c r="C21" s="199" t="str">
        <f>Evaluation!B25</f>
        <v>Identifier les phénoménes dangereux</v>
      </c>
      <c r="D21" s="201"/>
      <c r="E21" s="201"/>
      <c r="F21" s="200" t="str">
        <f>Evaluation!C25</f>
        <v>en attente</v>
      </c>
      <c r="G21" s="200" t="str">
        <f>Evaluation!D25</f>
        <v/>
      </c>
      <c r="H21" s="209" t="str">
        <f>PROPER(MID(Evaluation!E21,14,9))</f>
        <v/>
      </c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6"/>
      <c r="BN21" s="196"/>
      <c r="BO21" s="196"/>
      <c r="BP21" s="196"/>
      <c r="BQ21" s="196"/>
      <c r="BR21" s="196"/>
      <c r="BS21" s="196"/>
      <c r="BT21" s="196"/>
      <c r="BU21" s="196"/>
      <c r="BV21" s="196"/>
      <c r="BW21" s="196"/>
      <c r="BX21" s="196"/>
      <c r="BY21" s="196"/>
      <c r="BZ21" s="196"/>
      <c r="CA21" s="196"/>
      <c r="CB21" s="196"/>
      <c r="CC21" s="196"/>
      <c r="CD21" s="196"/>
      <c r="CE21" s="196"/>
      <c r="CF21" s="196"/>
      <c r="CG21" s="196"/>
      <c r="CH21" s="196"/>
      <c r="CI21" s="196"/>
      <c r="CJ21" s="196"/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196"/>
      <c r="CV21" s="196"/>
      <c r="CW21" s="196"/>
      <c r="CX21" s="196"/>
      <c r="CY21" s="196"/>
      <c r="CZ21" s="196"/>
      <c r="DA21" s="196"/>
      <c r="DB21" s="196"/>
      <c r="DC21" s="196"/>
      <c r="DD21" s="196"/>
      <c r="DE21" s="196"/>
      <c r="DF21" s="196"/>
      <c r="DG21" s="196"/>
      <c r="DH21" s="196"/>
      <c r="DI21" s="196"/>
      <c r="DJ21" s="196"/>
      <c r="DK21" s="196"/>
      <c r="DL21" s="196"/>
      <c r="DM21" s="196"/>
      <c r="DN21" s="196"/>
      <c r="DO21" s="196"/>
      <c r="DP21" s="196"/>
      <c r="DQ21" s="196"/>
      <c r="DR21" s="196"/>
      <c r="DS21" s="196"/>
      <c r="DT21" s="196"/>
      <c r="DU21" s="196"/>
      <c r="DV21" s="196"/>
      <c r="DW21" s="196"/>
      <c r="DX21" s="196"/>
      <c r="DY21" s="196"/>
      <c r="DZ21" s="196"/>
      <c r="EA21" s="196"/>
      <c r="EB21" s="196"/>
      <c r="EC21" s="196"/>
      <c r="ED21" s="196"/>
      <c r="EE21" s="196"/>
      <c r="EF21" s="196"/>
      <c r="EG21" s="196"/>
      <c r="EH21" s="196"/>
      <c r="EI21" s="196"/>
      <c r="EJ21" s="196"/>
      <c r="EK21" s="196"/>
      <c r="EL21" s="196"/>
      <c r="EM21" s="196"/>
      <c r="EN21" s="196"/>
      <c r="EO21" s="196"/>
      <c r="EP21" s="196"/>
      <c r="EQ21" s="196"/>
      <c r="ER21" s="196"/>
      <c r="ES21" s="196"/>
      <c r="ET21" s="196"/>
      <c r="EU21" s="196"/>
      <c r="EV21" s="196"/>
      <c r="EW21" s="196"/>
      <c r="EX21" s="196"/>
      <c r="EY21" s="196"/>
      <c r="EZ21" s="196"/>
      <c r="FA21" s="196"/>
      <c r="FB21" s="196"/>
      <c r="FC21" s="196"/>
      <c r="FD21" s="196"/>
      <c r="FE21" s="196"/>
      <c r="FF21" s="196"/>
      <c r="FG21" s="196"/>
      <c r="FH21" s="196"/>
      <c r="FI21" s="196"/>
      <c r="FJ21" s="196"/>
      <c r="FK21" s="196"/>
      <c r="FL21" s="196"/>
      <c r="FM21" s="196"/>
      <c r="FN21" s="196"/>
      <c r="FO21" s="196"/>
      <c r="FP21" s="196"/>
      <c r="FQ21" s="196"/>
      <c r="FR21" s="196"/>
      <c r="FS21" s="196"/>
      <c r="FT21" s="196"/>
      <c r="FU21" s="196"/>
      <c r="FV21" s="196"/>
      <c r="FW21" s="196"/>
      <c r="FX21" s="196"/>
      <c r="FY21" s="196"/>
      <c r="FZ21" s="196"/>
      <c r="GA21" s="196"/>
      <c r="GB21" s="196"/>
      <c r="GC21" s="196"/>
      <c r="GD21" s="196"/>
      <c r="GE21" s="196"/>
      <c r="GF21" s="196"/>
      <c r="GG21" s="196"/>
      <c r="GH21" s="196"/>
      <c r="GI21" s="196"/>
      <c r="GJ21" s="196"/>
      <c r="GK21" s="196"/>
      <c r="GL21" s="196"/>
      <c r="GM21" s="196"/>
      <c r="GN21" s="196"/>
      <c r="GO21" s="196"/>
      <c r="GP21" s="196"/>
      <c r="GQ21" s="196"/>
      <c r="GR21" s="196"/>
      <c r="GS21" s="196"/>
      <c r="GT21" s="196"/>
      <c r="GU21" s="196"/>
      <c r="GV21" s="196"/>
      <c r="GW21" s="196"/>
      <c r="GX21" s="196"/>
      <c r="GY21" s="196"/>
      <c r="GZ21" s="196"/>
      <c r="HA21" s="196"/>
      <c r="HB21" s="196"/>
      <c r="HC21" s="196"/>
      <c r="HD21" s="196"/>
      <c r="HE21" s="196"/>
      <c r="HF21" s="196"/>
      <c r="HG21" s="196"/>
      <c r="HH21" s="196"/>
      <c r="HI21" s="196"/>
      <c r="HJ21" s="196"/>
      <c r="HK21" s="196"/>
      <c r="HL21" s="196"/>
      <c r="HM21" s="196"/>
      <c r="HN21" s="196"/>
      <c r="HO21" s="196"/>
      <c r="HP21" s="196"/>
      <c r="HQ21" s="196"/>
      <c r="HR21" s="196"/>
      <c r="HS21" s="196"/>
      <c r="HT21" s="196"/>
      <c r="HU21" s="196"/>
      <c r="HV21" s="196"/>
      <c r="HW21" s="196"/>
      <c r="HX21" s="196"/>
      <c r="HY21" s="196"/>
      <c r="HZ21" s="196"/>
      <c r="IA21" s="196"/>
      <c r="IB21" s="196"/>
      <c r="IC21" s="196"/>
      <c r="ID21" s="196"/>
      <c r="IE21" s="196"/>
      <c r="IF21" s="196"/>
      <c r="IG21" s="196"/>
      <c r="IH21" s="196"/>
      <c r="II21" s="196"/>
      <c r="IJ21" s="196"/>
      <c r="IK21" s="196"/>
      <c r="IL21" s="196"/>
      <c r="IM21" s="196"/>
    </row>
    <row r="22" spans="1:247" s="197" customFormat="1" ht="15" customHeight="1" x14ac:dyDescent="0.15">
      <c r="A22" s="208"/>
      <c r="B22" s="198" t="str">
        <f>Evaluation!A28</f>
        <v>5.4</v>
      </c>
      <c r="C22" s="199" t="str">
        <f>Evaluation!B28</f>
        <v>Identifier les scénarios d'utilisations relatives aux phénoménes dangereux</v>
      </c>
      <c r="D22" s="201"/>
      <c r="E22" s="201"/>
      <c r="F22" s="200" t="str">
        <f>Evaluation!C28</f>
        <v>en attente</v>
      </c>
      <c r="G22" s="200" t="str">
        <f>Evaluation!D28</f>
        <v/>
      </c>
      <c r="H22" s="209" t="str">
        <f>PROPER(MID(Evaluation!E28,14,9))</f>
        <v/>
      </c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  <c r="BN22" s="196"/>
      <c r="BO22" s="196"/>
      <c r="BP22" s="196"/>
      <c r="BQ22" s="196"/>
      <c r="BR22" s="196"/>
      <c r="BS22" s="196"/>
      <c r="BT22" s="196"/>
      <c r="BU22" s="196"/>
      <c r="BV22" s="196"/>
      <c r="BW22" s="196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6"/>
      <c r="CL22" s="196"/>
      <c r="CM22" s="196"/>
      <c r="CN22" s="196"/>
      <c r="CO22" s="196"/>
      <c r="CP22" s="196"/>
      <c r="CQ22" s="196"/>
      <c r="CR22" s="196"/>
      <c r="CS22" s="196"/>
      <c r="CT22" s="196"/>
      <c r="CU22" s="196"/>
      <c r="CV22" s="196"/>
      <c r="CW22" s="196"/>
      <c r="CX22" s="196"/>
      <c r="CY22" s="196"/>
      <c r="CZ22" s="196"/>
      <c r="DA22" s="196"/>
      <c r="DB22" s="196"/>
      <c r="DC22" s="196"/>
      <c r="DD22" s="196"/>
      <c r="DE22" s="196"/>
      <c r="DF22" s="196"/>
      <c r="DG22" s="196"/>
      <c r="DH22" s="196"/>
      <c r="DI22" s="196"/>
      <c r="DJ22" s="196"/>
      <c r="DK22" s="196"/>
      <c r="DL22" s="196"/>
      <c r="DM22" s="196"/>
      <c r="DN22" s="196"/>
      <c r="DO22" s="196"/>
      <c r="DP22" s="196"/>
      <c r="DQ22" s="196"/>
      <c r="DR22" s="196"/>
      <c r="DS22" s="196"/>
      <c r="DT22" s="196"/>
      <c r="DU22" s="196"/>
      <c r="DV22" s="196"/>
      <c r="DW22" s="196"/>
      <c r="DX22" s="196"/>
      <c r="DY22" s="196"/>
      <c r="DZ22" s="196"/>
      <c r="EA22" s="196"/>
      <c r="EB22" s="196"/>
      <c r="EC22" s="196"/>
      <c r="ED22" s="196"/>
      <c r="EE22" s="196"/>
      <c r="EF22" s="196"/>
      <c r="EG22" s="196"/>
      <c r="EH22" s="196"/>
      <c r="EI22" s="196"/>
      <c r="EJ22" s="196"/>
      <c r="EK22" s="196"/>
      <c r="EL22" s="196"/>
      <c r="EM22" s="196"/>
      <c r="EN22" s="196"/>
      <c r="EO22" s="196"/>
      <c r="EP22" s="196"/>
      <c r="EQ22" s="196"/>
      <c r="ER22" s="196"/>
      <c r="ES22" s="196"/>
      <c r="ET22" s="196"/>
      <c r="EU22" s="196"/>
      <c r="EV22" s="196"/>
      <c r="EW22" s="196"/>
      <c r="EX22" s="196"/>
      <c r="EY22" s="196"/>
      <c r="EZ22" s="196"/>
      <c r="FA22" s="196"/>
      <c r="FB22" s="196"/>
      <c r="FC22" s="196"/>
      <c r="FD22" s="196"/>
      <c r="FE22" s="196"/>
      <c r="FF22" s="196"/>
      <c r="FG22" s="196"/>
      <c r="FH22" s="196"/>
      <c r="FI22" s="196"/>
      <c r="FJ22" s="196"/>
      <c r="FK22" s="196"/>
      <c r="FL22" s="196"/>
      <c r="FM22" s="196"/>
      <c r="FN22" s="196"/>
      <c r="FO22" s="196"/>
      <c r="FP22" s="196"/>
      <c r="FQ22" s="196"/>
      <c r="FR22" s="196"/>
      <c r="FS22" s="196"/>
      <c r="FT22" s="196"/>
      <c r="FU22" s="196"/>
      <c r="FV22" s="196"/>
      <c r="FW22" s="196"/>
      <c r="FX22" s="196"/>
      <c r="FY22" s="196"/>
      <c r="FZ22" s="196"/>
      <c r="GA22" s="196"/>
      <c r="GB22" s="196"/>
      <c r="GC22" s="196"/>
      <c r="GD22" s="196"/>
      <c r="GE22" s="196"/>
      <c r="GF22" s="196"/>
      <c r="GG22" s="196"/>
      <c r="GH22" s="196"/>
      <c r="GI22" s="196"/>
      <c r="GJ22" s="196"/>
      <c r="GK22" s="196"/>
      <c r="GL22" s="196"/>
      <c r="GM22" s="196"/>
      <c r="GN22" s="196"/>
      <c r="GO22" s="196"/>
      <c r="GP22" s="196"/>
      <c r="GQ22" s="196"/>
      <c r="GR22" s="196"/>
      <c r="GS22" s="196"/>
      <c r="GT22" s="196"/>
      <c r="GU22" s="196"/>
      <c r="GV22" s="196"/>
      <c r="GW22" s="196"/>
      <c r="GX22" s="196"/>
      <c r="GY22" s="196"/>
      <c r="GZ22" s="196"/>
      <c r="HA22" s="196"/>
      <c r="HB22" s="196"/>
      <c r="HC22" s="196"/>
      <c r="HD22" s="196"/>
      <c r="HE22" s="196"/>
      <c r="HF22" s="196"/>
      <c r="HG22" s="196"/>
      <c r="HH22" s="196"/>
      <c r="HI22" s="196"/>
      <c r="HJ22" s="196"/>
      <c r="HK22" s="196"/>
      <c r="HL22" s="196"/>
      <c r="HM22" s="196"/>
      <c r="HN22" s="196"/>
      <c r="HO22" s="196"/>
      <c r="HP22" s="196"/>
      <c r="HQ22" s="196"/>
      <c r="HR22" s="196"/>
      <c r="HS22" s="196"/>
      <c r="HT22" s="196"/>
      <c r="HU22" s="196"/>
      <c r="HV22" s="196"/>
      <c r="HW22" s="196"/>
      <c r="HX22" s="196"/>
      <c r="HY22" s="196"/>
      <c r="HZ22" s="196"/>
      <c r="IA22" s="196"/>
      <c r="IB22" s="196"/>
      <c r="IC22" s="196"/>
      <c r="ID22" s="196"/>
      <c r="IE22" s="196"/>
      <c r="IF22" s="196"/>
      <c r="IG22" s="196"/>
      <c r="IH22" s="196"/>
      <c r="II22" s="196"/>
      <c r="IJ22" s="196"/>
      <c r="IK22" s="196"/>
      <c r="IL22" s="196"/>
      <c r="IM22" s="196"/>
    </row>
    <row r="23" spans="1:247" s="197" customFormat="1" ht="15" customHeight="1" x14ac:dyDescent="0.15">
      <c r="A23" s="208"/>
      <c r="B23" s="198" t="str">
        <f>Evaluation!A32</f>
        <v>5.5</v>
      </c>
      <c r="C23" s="199" t="str">
        <f>Evaluation!B32</f>
        <v>Sélection des scénarios</v>
      </c>
      <c r="D23" s="201"/>
      <c r="E23" s="201"/>
      <c r="F23" s="200" t="str">
        <f>Evaluation!C32</f>
        <v>en attente</v>
      </c>
      <c r="G23" s="200" t="str">
        <f>Evaluation!D32</f>
        <v/>
      </c>
      <c r="H23" s="209" t="str">
        <f>PROPER(MID(Evaluation!E32,14,9))</f>
        <v/>
      </c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  <c r="BS23" s="196"/>
      <c r="BT23" s="196"/>
      <c r="BU23" s="196"/>
      <c r="BV23" s="196"/>
      <c r="BW23" s="196"/>
      <c r="BX23" s="196"/>
      <c r="BY23" s="196"/>
      <c r="BZ23" s="196"/>
      <c r="CA23" s="196"/>
      <c r="CB23" s="196"/>
      <c r="CC23" s="196"/>
      <c r="CD23" s="196"/>
      <c r="CE23" s="196"/>
      <c r="CF23" s="196"/>
      <c r="CG23" s="196"/>
      <c r="CH23" s="196"/>
      <c r="CI23" s="196"/>
      <c r="CJ23" s="196"/>
      <c r="CK23" s="196"/>
      <c r="CL23" s="196"/>
      <c r="CM23" s="196"/>
      <c r="CN23" s="196"/>
      <c r="CO23" s="196"/>
      <c r="CP23" s="196"/>
      <c r="CQ23" s="196"/>
      <c r="CR23" s="196"/>
      <c r="CS23" s="196"/>
      <c r="CT23" s="196"/>
      <c r="CU23" s="196"/>
      <c r="CV23" s="196"/>
      <c r="CW23" s="196"/>
      <c r="CX23" s="196"/>
      <c r="CY23" s="196"/>
      <c r="CZ23" s="196"/>
      <c r="DA23" s="196"/>
      <c r="DB23" s="196"/>
      <c r="DC23" s="196"/>
      <c r="DD23" s="196"/>
      <c r="DE23" s="196"/>
      <c r="DF23" s="196"/>
      <c r="DG23" s="196"/>
      <c r="DH23" s="196"/>
      <c r="DI23" s="196"/>
      <c r="DJ23" s="196"/>
      <c r="DK23" s="196"/>
      <c r="DL23" s="196"/>
      <c r="DM23" s="196"/>
      <c r="DN23" s="196"/>
      <c r="DO23" s="196"/>
      <c r="DP23" s="196"/>
      <c r="DQ23" s="196"/>
      <c r="DR23" s="196"/>
      <c r="DS23" s="196"/>
      <c r="DT23" s="196"/>
      <c r="DU23" s="196"/>
      <c r="DV23" s="196"/>
      <c r="DW23" s="196"/>
      <c r="DX23" s="196"/>
      <c r="DY23" s="196"/>
      <c r="DZ23" s="196"/>
      <c r="EA23" s="196"/>
      <c r="EB23" s="196"/>
      <c r="EC23" s="196"/>
      <c r="ED23" s="196"/>
      <c r="EE23" s="196"/>
      <c r="EF23" s="196"/>
      <c r="EG23" s="196"/>
      <c r="EH23" s="196"/>
      <c r="EI23" s="196"/>
      <c r="EJ23" s="196"/>
      <c r="EK23" s="196"/>
      <c r="EL23" s="196"/>
      <c r="EM23" s="196"/>
      <c r="EN23" s="196"/>
      <c r="EO23" s="196"/>
      <c r="EP23" s="196"/>
      <c r="EQ23" s="196"/>
      <c r="ER23" s="196"/>
      <c r="ES23" s="196"/>
      <c r="ET23" s="196"/>
      <c r="EU23" s="196"/>
      <c r="EV23" s="196"/>
      <c r="EW23" s="196"/>
      <c r="EX23" s="196"/>
      <c r="EY23" s="196"/>
      <c r="EZ23" s="196"/>
      <c r="FA23" s="196"/>
      <c r="FB23" s="196"/>
      <c r="FC23" s="196"/>
      <c r="FD23" s="196"/>
      <c r="FE23" s="196"/>
      <c r="FF23" s="196"/>
      <c r="FG23" s="196"/>
      <c r="FH23" s="196"/>
      <c r="FI23" s="196"/>
      <c r="FJ23" s="196"/>
      <c r="FK23" s="196"/>
      <c r="FL23" s="196"/>
      <c r="FM23" s="196"/>
      <c r="FN23" s="196"/>
      <c r="FO23" s="196"/>
      <c r="FP23" s="196"/>
      <c r="FQ23" s="196"/>
      <c r="FR23" s="196"/>
      <c r="FS23" s="196"/>
      <c r="FT23" s="196"/>
      <c r="FU23" s="196"/>
      <c r="FV23" s="196"/>
      <c r="FW23" s="196"/>
      <c r="FX23" s="196"/>
      <c r="FY23" s="196"/>
      <c r="FZ23" s="196"/>
      <c r="GA23" s="196"/>
      <c r="GB23" s="196"/>
      <c r="GC23" s="196"/>
      <c r="GD23" s="196"/>
      <c r="GE23" s="196"/>
      <c r="GF23" s="196"/>
      <c r="GG23" s="196"/>
      <c r="GH23" s="196"/>
      <c r="GI23" s="196"/>
      <c r="GJ23" s="196"/>
      <c r="GK23" s="196"/>
      <c r="GL23" s="196"/>
      <c r="GM23" s="196"/>
      <c r="GN23" s="196"/>
      <c r="GO23" s="196"/>
      <c r="GP23" s="196"/>
      <c r="GQ23" s="196"/>
      <c r="GR23" s="196"/>
      <c r="GS23" s="196"/>
      <c r="GT23" s="196"/>
      <c r="GU23" s="196"/>
      <c r="GV23" s="196"/>
      <c r="GW23" s="196"/>
      <c r="GX23" s="196"/>
      <c r="GY23" s="196"/>
      <c r="GZ23" s="196"/>
      <c r="HA23" s="196"/>
      <c r="HB23" s="196"/>
      <c r="HC23" s="196"/>
      <c r="HD23" s="196"/>
      <c r="HE23" s="196"/>
      <c r="HF23" s="196"/>
      <c r="HG23" s="196"/>
      <c r="HH23" s="196"/>
      <c r="HI23" s="196"/>
      <c r="HJ23" s="196"/>
      <c r="HK23" s="196"/>
      <c r="HL23" s="196"/>
      <c r="HM23" s="196"/>
      <c r="HN23" s="196"/>
      <c r="HO23" s="196"/>
      <c r="HP23" s="196"/>
      <c r="HQ23" s="196"/>
      <c r="HR23" s="196"/>
      <c r="HS23" s="196"/>
      <c r="HT23" s="196"/>
      <c r="HU23" s="196"/>
      <c r="HV23" s="196"/>
      <c r="HW23" s="196"/>
      <c r="HX23" s="196"/>
      <c r="HY23" s="196"/>
      <c r="HZ23" s="196"/>
      <c r="IA23" s="196"/>
      <c r="IB23" s="196"/>
      <c r="IC23" s="196"/>
      <c r="ID23" s="196"/>
      <c r="IE23" s="196"/>
      <c r="IF23" s="196"/>
      <c r="IG23" s="196"/>
      <c r="IH23" s="196"/>
      <c r="II23" s="196"/>
      <c r="IJ23" s="196"/>
      <c r="IK23" s="196"/>
      <c r="IL23" s="196"/>
      <c r="IM23" s="196"/>
    </row>
    <row r="24" spans="1:247" s="197" customFormat="1" ht="15" customHeight="1" x14ac:dyDescent="0.15">
      <c r="A24" s="208"/>
      <c r="B24" s="198" t="str">
        <f>Evaluation!A36</f>
        <v>5.6</v>
      </c>
      <c r="C24" s="199" t="str">
        <f>Evaluation!B36</f>
        <v>Etablir la spécification de l'interface utilisateur</v>
      </c>
      <c r="D24" s="201"/>
      <c r="E24" s="201"/>
      <c r="F24" s="202" t="str">
        <f>Evaluation!C36</f>
        <v>en attente</v>
      </c>
      <c r="G24" s="202" t="str">
        <f>Evaluation!D36</f>
        <v/>
      </c>
      <c r="H24" s="209" t="str">
        <f>PROPER(MID(Evaluation!E36,14,9))</f>
        <v/>
      </c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196"/>
      <c r="BN24" s="196"/>
      <c r="BO24" s="196"/>
      <c r="BP24" s="196"/>
      <c r="BQ24" s="196"/>
      <c r="BR24" s="196"/>
      <c r="BS24" s="196"/>
      <c r="BT24" s="196"/>
      <c r="BU24" s="196"/>
      <c r="BV24" s="196"/>
      <c r="BW24" s="196"/>
      <c r="BX24" s="196"/>
      <c r="BY24" s="196"/>
      <c r="BZ24" s="196"/>
      <c r="CA24" s="196"/>
      <c r="CB24" s="196"/>
      <c r="CC24" s="196"/>
      <c r="CD24" s="196"/>
      <c r="CE24" s="196"/>
      <c r="CF24" s="196"/>
      <c r="CG24" s="196"/>
      <c r="CH24" s="196"/>
      <c r="CI24" s="196"/>
      <c r="CJ24" s="196"/>
      <c r="CK24" s="196"/>
      <c r="CL24" s="196"/>
      <c r="CM24" s="196"/>
      <c r="CN24" s="196"/>
      <c r="CO24" s="196"/>
      <c r="CP24" s="196"/>
      <c r="CQ24" s="196"/>
      <c r="CR24" s="196"/>
      <c r="CS24" s="196"/>
      <c r="CT24" s="196"/>
      <c r="CU24" s="196"/>
      <c r="CV24" s="196"/>
      <c r="CW24" s="196"/>
      <c r="CX24" s="196"/>
      <c r="CY24" s="196"/>
      <c r="CZ24" s="196"/>
      <c r="DA24" s="196"/>
      <c r="DB24" s="196"/>
      <c r="DC24" s="196"/>
      <c r="DD24" s="196"/>
      <c r="DE24" s="196"/>
      <c r="DF24" s="196"/>
      <c r="DG24" s="196"/>
      <c r="DH24" s="196"/>
      <c r="DI24" s="196"/>
      <c r="DJ24" s="196"/>
      <c r="DK24" s="196"/>
      <c r="DL24" s="196"/>
      <c r="DM24" s="196"/>
      <c r="DN24" s="196"/>
      <c r="DO24" s="196"/>
      <c r="DP24" s="196"/>
      <c r="DQ24" s="196"/>
      <c r="DR24" s="196"/>
      <c r="DS24" s="196"/>
      <c r="DT24" s="196"/>
      <c r="DU24" s="196"/>
      <c r="DV24" s="196"/>
      <c r="DW24" s="196"/>
      <c r="DX24" s="196"/>
      <c r="DY24" s="196"/>
      <c r="DZ24" s="196"/>
      <c r="EA24" s="196"/>
      <c r="EB24" s="196"/>
      <c r="EC24" s="196"/>
      <c r="ED24" s="196"/>
      <c r="EE24" s="196"/>
      <c r="EF24" s="196"/>
      <c r="EG24" s="196"/>
      <c r="EH24" s="196"/>
      <c r="EI24" s="196"/>
      <c r="EJ24" s="196"/>
      <c r="EK24" s="196"/>
      <c r="EL24" s="196"/>
      <c r="EM24" s="196"/>
      <c r="EN24" s="196"/>
      <c r="EO24" s="196"/>
      <c r="EP24" s="196"/>
      <c r="EQ24" s="196"/>
      <c r="ER24" s="196"/>
      <c r="ES24" s="196"/>
      <c r="ET24" s="196"/>
      <c r="EU24" s="196"/>
      <c r="EV24" s="196"/>
      <c r="EW24" s="196"/>
      <c r="EX24" s="196"/>
      <c r="EY24" s="196"/>
      <c r="EZ24" s="196"/>
      <c r="FA24" s="196"/>
      <c r="FB24" s="196"/>
      <c r="FC24" s="196"/>
      <c r="FD24" s="196"/>
      <c r="FE24" s="196"/>
      <c r="FF24" s="196"/>
      <c r="FG24" s="196"/>
      <c r="FH24" s="196"/>
      <c r="FI24" s="196"/>
      <c r="FJ24" s="196"/>
      <c r="FK24" s="196"/>
      <c r="FL24" s="196"/>
      <c r="FM24" s="196"/>
      <c r="FN24" s="196"/>
      <c r="FO24" s="196"/>
      <c r="FP24" s="196"/>
      <c r="FQ24" s="196"/>
      <c r="FR24" s="196"/>
      <c r="FS24" s="196"/>
      <c r="FT24" s="196"/>
      <c r="FU24" s="196"/>
      <c r="FV24" s="196"/>
      <c r="FW24" s="196"/>
      <c r="FX24" s="196"/>
      <c r="FY24" s="196"/>
      <c r="FZ24" s="196"/>
      <c r="GA24" s="196"/>
      <c r="GB24" s="196"/>
      <c r="GC24" s="196"/>
      <c r="GD24" s="196"/>
      <c r="GE24" s="196"/>
      <c r="GF24" s="196"/>
      <c r="GG24" s="196"/>
      <c r="GH24" s="196"/>
      <c r="GI24" s="196"/>
      <c r="GJ24" s="196"/>
      <c r="GK24" s="196"/>
      <c r="GL24" s="196"/>
      <c r="GM24" s="196"/>
      <c r="GN24" s="196"/>
      <c r="GO24" s="196"/>
      <c r="GP24" s="196"/>
      <c r="GQ24" s="196"/>
      <c r="GR24" s="196"/>
      <c r="GS24" s="196"/>
      <c r="GT24" s="196"/>
      <c r="GU24" s="196"/>
      <c r="GV24" s="196"/>
      <c r="GW24" s="196"/>
      <c r="GX24" s="196"/>
      <c r="GY24" s="196"/>
      <c r="GZ24" s="196"/>
      <c r="HA24" s="196"/>
      <c r="HB24" s="196"/>
      <c r="HC24" s="196"/>
      <c r="HD24" s="196"/>
      <c r="HE24" s="196"/>
      <c r="HF24" s="196"/>
      <c r="HG24" s="196"/>
      <c r="HH24" s="196"/>
      <c r="HI24" s="196"/>
      <c r="HJ24" s="196"/>
      <c r="HK24" s="196"/>
      <c r="HL24" s="196"/>
      <c r="HM24" s="196"/>
      <c r="HN24" s="196"/>
      <c r="HO24" s="196"/>
      <c r="HP24" s="196"/>
      <c r="HQ24" s="196"/>
      <c r="HR24" s="196"/>
      <c r="HS24" s="196"/>
      <c r="HT24" s="196"/>
      <c r="HU24" s="196"/>
      <c r="HV24" s="196"/>
      <c r="HW24" s="196"/>
      <c r="HX24" s="196"/>
      <c r="HY24" s="196"/>
      <c r="HZ24" s="196"/>
      <c r="IA24" s="196"/>
      <c r="IB24" s="196"/>
      <c r="IC24" s="196"/>
      <c r="ID24" s="196"/>
      <c r="IE24" s="196"/>
      <c r="IF24" s="196"/>
      <c r="IG24" s="196"/>
      <c r="IH24" s="196"/>
      <c r="II24" s="196"/>
      <c r="IJ24" s="196"/>
      <c r="IK24" s="196"/>
      <c r="IL24" s="196"/>
      <c r="IM24" s="196"/>
    </row>
    <row r="25" spans="1:247" s="197" customFormat="1" ht="15" customHeight="1" x14ac:dyDescent="0.15">
      <c r="A25" s="208"/>
      <c r="B25" s="198" t="str">
        <f>Evaluation!A42</f>
        <v>5.7</v>
      </c>
      <c r="C25" s="199" t="str">
        <f>Evaluation!B42</f>
        <v>Etablir le plan de l'evaluation de l'interface utilisateur</v>
      </c>
      <c r="D25" s="201"/>
      <c r="E25" s="201"/>
      <c r="F25" s="202" t="str">
        <f>Evaluation!C42</f>
        <v>en attente</v>
      </c>
      <c r="G25" s="202" t="str">
        <f>Evaluation!D42</f>
        <v/>
      </c>
      <c r="H25" s="209" t="str">
        <f>PROPER(MID(Evaluation!E42,14,9))</f>
        <v/>
      </c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6"/>
      <c r="BQ25" s="196"/>
      <c r="BR25" s="196"/>
      <c r="BS25" s="196"/>
      <c r="BT25" s="196"/>
      <c r="BU25" s="196"/>
      <c r="BV25" s="196"/>
      <c r="BW25" s="196"/>
      <c r="BX25" s="196"/>
      <c r="BY25" s="196"/>
      <c r="BZ25" s="19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6"/>
      <c r="CL25" s="196"/>
      <c r="CM25" s="196"/>
      <c r="CN25" s="196"/>
      <c r="CO25" s="196"/>
      <c r="CP25" s="196"/>
      <c r="CQ25" s="196"/>
      <c r="CR25" s="196"/>
      <c r="CS25" s="196"/>
      <c r="CT25" s="196"/>
      <c r="CU25" s="196"/>
      <c r="CV25" s="196"/>
      <c r="CW25" s="196"/>
      <c r="CX25" s="196"/>
      <c r="CY25" s="196"/>
      <c r="CZ25" s="196"/>
      <c r="DA25" s="196"/>
      <c r="DB25" s="196"/>
      <c r="DC25" s="196"/>
      <c r="DD25" s="196"/>
      <c r="DE25" s="196"/>
      <c r="DF25" s="196"/>
      <c r="DG25" s="196"/>
      <c r="DH25" s="196"/>
      <c r="DI25" s="196"/>
      <c r="DJ25" s="196"/>
      <c r="DK25" s="196"/>
      <c r="DL25" s="196"/>
      <c r="DM25" s="196"/>
      <c r="DN25" s="196"/>
      <c r="DO25" s="196"/>
      <c r="DP25" s="196"/>
      <c r="DQ25" s="196"/>
      <c r="DR25" s="196"/>
      <c r="DS25" s="196"/>
      <c r="DT25" s="196"/>
      <c r="DU25" s="196"/>
      <c r="DV25" s="196"/>
      <c r="DW25" s="196"/>
      <c r="DX25" s="196"/>
      <c r="DY25" s="196"/>
      <c r="DZ25" s="196"/>
      <c r="EA25" s="196"/>
      <c r="EB25" s="196"/>
      <c r="EC25" s="196"/>
      <c r="ED25" s="196"/>
      <c r="EE25" s="196"/>
      <c r="EF25" s="196"/>
      <c r="EG25" s="196"/>
      <c r="EH25" s="196"/>
      <c r="EI25" s="196"/>
      <c r="EJ25" s="196"/>
      <c r="EK25" s="196"/>
      <c r="EL25" s="196"/>
      <c r="EM25" s="196"/>
      <c r="EN25" s="196"/>
      <c r="EO25" s="196"/>
      <c r="EP25" s="196"/>
      <c r="EQ25" s="196"/>
      <c r="ER25" s="196"/>
      <c r="ES25" s="196"/>
      <c r="ET25" s="196"/>
      <c r="EU25" s="196"/>
      <c r="EV25" s="196"/>
      <c r="EW25" s="196"/>
      <c r="EX25" s="196"/>
      <c r="EY25" s="196"/>
      <c r="EZ25" s="196"/>
      <c r="FA25" s="196"/>
      <c r="FB25" s="196"/>
      <c r="FC25" s="196"/>
      <c r="FD25" s="196"/>
      <c r="FE25" s="196"/>
      <c r="FF25" s="196"/>
      <c r="FG25" s="196"/>
      <c r="FH25" s="196"/>
      <c r="FI25" s="196"/>
      <c r="FJ25" s="196"/>
      <c r="FK25" s="196"/>
      <c r="FL25" s="196"/>
      <c r="FM25" s="196"/>
      <c r="FN25" s="196"/>
      <c r="FO25" s="196"/>
      <c r="FP25" s="196"/>
      <c r="FQ25" s="196"/>
      <c r="FR25" s="196"/>
      <c r="FS25" s="196"/>
      <c r="FT25" s="196"/>
      <c r="FU25" s="196"/>
      <c r="FV25" s="196"/>
      <c r="FW25" s="196"/>
      <c r="FX25" s="196"/>
      <c r="FY25" s="196"/>
      <c r="FZ25" s="196"/>
      <c r="GA25" s="196"/>
      <c r="GB25" s="196"/>
      <c r="GC25" s="196"/>
      <c r="GD25" s="196"/>
      <c r="GE25" s="196"/>
      <c r="GF25" s="196"/>
      <c r="GG25" s="196"/>
      <c r="GH25" s="196"/>
      <c r="GI25" s="196"/>
      <c r="GJ25" s="196"/>
      <c r="GK25" s="196"/>
      <c r="GL25" s="196"/>
      <c r="GM25" s="196"/>
      <c r="GN25" s="196"/>
      <c r="GO25" s="196"/>
      <c r="GP25" s="196"/>
      <c r="GQ25" s="196"/>
      <c r="GR25" s="196"/>
      <c r="GS25" s="196"/>
      <c r="GT25" s="196"/>
      <c r="GU25" s="196"/>
      <c r="GV25" s="196"/>
      <c r="GW25" s="196"/>
      <c r="GX25" s="196"/>
      <c r="GY25" s="196"/>
      <c r="GZ25" s="196"/>
      <c r="HA25" s="196"/>
      <c r="HB25" s="196"/>
      <c r="HC25" s="196"/>
      <c r="HD25" s="196"/>
      <c r="HE25" s="196"/>
      <c r="HF25" s="196"/>
      <c r="HG25" s="196"/>
      <c r="HH25" s="196"/>
      <c r="HI25" s="196"/>
      <c r="HJ25" s="196"/>
      <c r="HK25" s="196"/>
      <c r="HL25" s="196"/>
      <c r="HM25" s="196"/>
      <c r="HN25" s="196"/>
      <c r="HO25" s="196"/>
      <c r="HP25" s="196"/>
      <c r="HQ25" s="196"/>
      <c r="HR25" s="196"/>
      <c r="HS25" s="196"/>
      <c r="HT25" s="196"/>
      <c r="HU25" s="196"/>
      <c r="HV25" s="196"/>
      <c r="HW25" s="196"/>
      <c r="HX25" s="196"/>
      <c r="HY25" s="196"/>
      <c r="HZ25" s="196"/>
      <c r="IA25" s="196"/>
      <c r="IB25" s="196"/>
      <c r="IC25" s="196"/>
      <c r="ID25" s="196"/>
      <c r="IE25" s="196"/>
      <c r="IF25" s="196"/>
      <c r="IG25" s="196"/>
      <c r="IH25" s="196"/>
      <c r="II25" s="196"/>
      <c r="IJ25" s="196"/>
      <c r="IK25" s="196"/>
      <c r="IL25" s="196"/>
      <c r="IM25" s="196"/>
    </row>
    <row r="26" spans="1:247" s="197" customFormat="1" ht="15" customHeight="1" x14ac:dyDescent="0.15">
      <c r="A26" s="208"/>
      <c r="B26" s="198" t="str">
        <f>Evaluation!A47</f>
        <v>5.8</v>
      </c>
      <c r="C26" s="199" t="str">
        <f>Evaluation!B47</f>
        <v>Effectuer la conception, la mise en œuvre et l'évaluation formative</v>
      </c>
      <c r="D26" s="201"/>
      <c r="E26" s="201"/>
      <c r="F26" s="202" t="str">
        <f>Evaluation!C47</f>
        <v>en attente</v>
      </c>
      <c r="G26" s="202" t="str">
        <f>Evaluation!D47</f>
        <v/>
      </c>
      <c r="H26" s="209" t="str">
        <f>PROPER(MID(Evaluation!E47,14,9))</f>
        <v/>
      </c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6"/>
      <c r="BQ26" s="196"/>
      <c r="BR26" s="196"/>
      <c r="BS26" s="196"/>
      <c r="BT26" s="196"/>
      <c r="BU26" s="196"/>
      <c r="BV26" s="196"/>
      <c r="BW26" s="196"/>
      <c r="BX26" s="196"/>
      <c r="BY26" s="196"/>
      <c r="BZ26" s="196"/>
      <c r="CA26" s="196"/>
      <c r="CB26" s="196"/>
      <c r="CC26" s="196"/>
      <c r="CD26" s="196"/>
      <c r="CE26" s="196"/>
      <c r="CF26" s="196"/>
      <c r="CG26" s="196"/>
      <c r="CH26" s="196"/>
      <c r="CI26" s="196"/>
      <c r="CJ26" s="196"/>
      <c r="CK26" s="196"/>
      <c r="CL26" s="196"/>
      <c r="CM26" s="196"/>
      <c r="CN26" s="196"/>
      <c r="CO26" s="196"/>
      <c r="CP26" s="196"/>
      <c r="CQ26" s="196"/>
      <c r="CR26" s="196"/>
      <c r="CS26" s="196"/>
      <c r="CT26" s="196"/>
      <c r="CU26" s="196"/>
      <c r="CV26" s="196"/>
      <c r="CW26" s="196"/>
      <c r="CX26" s="196"/>
      <c r="CY26" s="196"/>
      <c r="CZ26" s="196"/>
      <c r="DA26" s="196"/>
      <c r="DB26" s="196"/>
      <c r="DC26" s="196"/>
      <c r="DD26" s="196"/>
      <c r="DE26" s="196"/>
      <c r="DF26" s="196"/>
      <c r="DG26" s="196"/>
      <c r="DH26" s="196"/>
      <c r="DI26" s="196"/>
      <c r="DJ26" s="196"/>
      <c r="DK26" s="196"/>
      <c r="DL26" s="196"/>
      <c r="DM26" s="196"/>
      <c r="DN26" s="196"/>
      <c r="DO26" s="196"/>
      <c r="DP26" s="196"/>
      <c r="DQ26" s="196"/>
      <c r="DR26" s="196"/>
      <c r="DS26" s="196"/>
      <c r="DT26" s="196"/>
      <c r="DU26" s="196"/>
      <c r="DV26" s="196"/>
      <c r="DW26" s="196"/>
      <c r="DX26" s="196"/>
      <c r="DY26" s="196"/>
      <c r="DZ26" s="196"/>
      <c r="EA26" s="196"/>
      <c r="EB26" s="196"/>
      <c r="EC26" s="196"/>
      <c r="ED26" s="196"/>
      <c r="EE26" s="196"/>
      <c r="EF26" s="196"/>
      <c r="EG26" s="196"/>
      <c r="EH26" s="196"/>
      <c r="EI26" s="196"/>
      <c r="EJ26" s="196"/>
      <c r="EK26" s="196"/>
      <c r="EL26" s="196"/>
      <c r="EM26" s="196"/>
      <c r="EN26" s="196"/>
      <c r="EO26" s="196"/>
      <c r="EP26" s="196"/>
      <c r="EQ26" s="196"/>
      <c r="ER26" s="196"/>
      <c r="ES26" s="196"/>
      <c r="ET26" s="196"/>
      <c r="EU26" s="196"/>
      <c r="EV26" s="196"/>
      <c r="EW26" s="196"/>
      <c r="EX26" s="196"/>
      <c r="EY26" s="196"/>
      <c r="EZ26" s="196"/>
      <c r="FA26" s="196"/>
      <c r="FB26" s="196"/>
      <c r="FC26" s="196"/>
      <c r="FD26" s="196"/>
      <c r="FE26" s="196"/>
      <c r="FF26" s="196"/>
      <c r="FG26" s="196"/>
      <c r="FH26" s="196"/>
      <c r="FI26" s="196"/>
      <c r="FJ26" s="196"/>
      <c r="FK26" s="196"/>
      <c r="FL26" s="196"/>
      <c r="FM26" s="196"/>
      <c r="FN26" s="196"/>
      <c r="FO26" s="196"/>
      <c r="FP26" s="196"/>
      <c r="FQ26" s="196"/>
      <c r="FR26" s="196"/>
      <c r="FS26" s="196"/>
      <c r="FT26" s="196"/>
      <c r="FU26" s="196"/>
      <c r="FV26" s="196"/>
      <c r="FW26" s="196"/>
      <c r="FX26" s="196"/>
      <c r="FY26" s="196"/>
      <c r="FZ26" s="196"/>
      <c r="GA26" s="196"/>
      <c r="GB26" s="196"/>
      <c r="GC26" s="196"/>
      <c r="GD26" s="196"/>
      <c r="GE26" s="196"/>
      <c r="GF26" s="196"/>
      <c r="GG26" s="196"/>
      <c r="GH26" s="196"/>
      <c r="GI26" s="196"/>
      <c r="GJ26" s="196"/>
      <c r="GK26" s="196"/>
      <c r="GL26" s="196"/>
      <c r="GM26" s="196"/>
      <c r="GN26" s="196"/>
      <c r="GO26" s="196"/>
      <c r="GP26" s="196"/>
      <c r="GQ26" s="196"/>
      <c r="GR26" s="196"/>
      <c r="GS26" s="196"/>
      <c r="GT26" s="196"/>
      <c r="GU26" s="196"/>
      <c r="GV26" s="196"/>
      <c r="GW26" s="196"/>
      <c r="GX26" s="196"/>
      <c r="GY26" s="196"/>
      <c r="GZ26" s="196"/>
      <c r="HA26" s="196"/>
      <c r="HB26" s="196"/>
      <c r="HC26" s="196"/>
      <c r="HD26" s="196"/>
      <c r="HE26" s="196"/>
      <c r="HF26" s="196"/>
      <c r="HG26" s="196"/>
      <c r="HH26" s="196"/>
      <c r="HI26" s="196"/>
      <c r="HJ26" s="196"/>
      <c r="HK26" s="196"/>
      <c r="HL26" s="196"/>
      <c r="HM26" s="196"/>
      <c r="HN26" s="196"/>
      <c r="HO26" s="196"/>
      <c r="HP26" s="196"/>
      <c r="HQ26" s="196"/>
      <c r="HR26" s="196"/>
      <c r="HS26" s="196"/>
      <c r="HT26" s="196"/>
      <c r="HU26" s="196"/>
      <c r="HV26" s="196"/>
      <c r="HW26" s="196"/>
      <c r="HX26" s="196"/>
      <c r="HY26" s="196"/>
      <c r="HZ26" s="196"/>
      <c r="IA26" s="196"/>
      <c r="IB26" s="196"/>
      <c r="IC26" s="196"/>
      <c r="ID26" s="196"/>
      <c r="IE26" s="196"/>
      <c r="IF26" s="196"/>
      <c r="IG26" s="196"/>
      <c r="IH26" s="196"/>
      <c r="II26" s="196"/>
      <c r="IJ26" s="196"/>
      <c r="IK26" s="196"/>
      <c r="IL26" s="196"/>
      <c r="IM26" s="196"/>
    </row>
    <row r="27" spans="1:247" s="197" customFormat="1" ht="15" customHeight="1" x14ac:dyDescent="0.15">
      <c r="A27" s="210"/>
      <c r="B27" s="211" t="str">
        <f>Evaluation!A52</f>
        <v>5.9</v>
      </c>
      <c r="C27" s="212" t="str">
        <f>Evaluation!B52</f>
        <v>Effectuer l'évaluation sommative</v>
      </c>
      <c r="D27" s="213"/>
      <c r="E27" s="213"/>
      <c r="F27" s="214" t="str">
        <f>Evaluation!C52</f>
        <v>en attente</v>
      </c>
      <c r="G27" s="214" t="str">
        <f>Evaluation!D52</f>
        <v/>
      </c>
      <c r="H27" s="215" t="str">
        <f>PROPER(MID(Evaluation!E52,14,9))</f>
        <v/>
      </c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196"/>
      <c r="CR27" s="196"/>
      <c r="CS27" s="196"/>
      <c r="CT27" s="196"/>
      <c r="CU27" s="196"/>
      <c r="CV27" s="196"/>
      <c r="CW27" s="196"/>
      <c r="CX27" s="196"/>
      <c r="CY27" s="196"/>
      <c r="CZ27" s="196"/>
      <c r="DA27" s="196"/>
      <c r="DB27" s="196"/>
      <c r="DC27" s="196"/>
      <c r="DD27" s="196"/>
      <c r="DE27" s="196"/>
      <c r="DF27" s="196"/>
      <c r="DG27" s="196"/>
      <c r="DH27" s="196"/>
      <c r="DI27" s="196"/>
      <c r="DJ27" s="196"/>
      <c r="DK27" s="196"/>
      <c r="DL27" s="196"/>
      <c r="DM27" s="196"/>
      <c r="DN27" s="196"/>
      <c r="DO27" s="196"/>
      <c r="DP27" s="196"/>
      <c r="DQ27" s="196"/>
      <c r="DR27" s="196"/>
      <c r="DS27" s="196"/>
      <c r="DT27" s="196"/>
      <c r="DU27" s="196"/>
      <c r="DV27" s="196"/>
      <c r="DW27" s="196"/>
      <c r="DX27" s="196"/>
      <c r="DY27" s="196"/>
      <c r="DZ27" s="196"/>
      <c r="EA27" s="196"/>
      <c r="EB27" s="196"/>
      <c r="EC27" s="196"/>
      <c r="ED27" s="196"/>
      <c r="EE27" s="196"/>
      <c r="EF27" s="196"/>
      <c r="EG27" s="196"/>
      <c r="EH27" s="196"/>
      <c r="EI27" s="196"/>
      <c r="EJ27" s="196"/>
      <c r="EK27" s="196"/>
      <c r="EL27" s="196"/>
      <c r="EM27" s="196"/>
      <c r="EN27" s="196"/>
      <c r="EO27" s="196"/>
      <c r="EP27" s="196"/>
      <c r="EQ27" s="196"/>
      <c r="ER27" s="196"/>
      <c r="ES27" s="196"/>
      <c r="ET27" s="196"/>
      <c r="EU27" s="196"/>
      <c r="EV27" s="196"/>
      <c r="EW27" s="196"/>
      <c r="EX27" s="196"/>
      <c r="EY27" s="196"/>
      <c r="EZ27" s="196"/>
      <c r="FA27" s="196"/>
      <c r="FB27" s="196"/>
      <c r="FC27" s="196"/>
      <c r="FD27" s="196"/>
      <c r="FE27" s="196"/>
      <c r="FF27" s="196"/>
      <c r="FG27" s="196"/>
      <c r="FH27" s="196"/>
      <c r="FI27" s="196"/>
      <c r="FJ27" s="196"/>
      <c r="FK27" s="196"/>
      <c r="FL27" s="196"/>
      <c r="FM27" s="196"/>
      <c r="FN27" s="196"/>
      <c r="FO27" s="196"/>
      <c r="FP27" s="196"/>
      <c r="FQ27" s="196"/>
      <c r="FR27" s="196"/>
      <c r="FS27" s="196"/>
      <c r="FT27" s="196"/>
      <c r="FU27" s="196"/>
      <c r="FV27" s="196"/>
      <c r="FW27" s="196"/>
      <c r="FX27" s="196"/>
      <c r="FY27" s="196"/>
      <c r="FZ27" s="196"/>
      <c r="GA27" s="196"/>
      <c r="GB27" s="196"/>
      <c r="GC27" s="196"/>
      <c r="GD27" s="196"/>
      <c r="GE27" s="196"/>
      <c r="GF27" s="196"/>
      <c r="GG27" s="196"/>
      <c r="GH27" s="196"/>
      <c r="GI27" s="196"/>
      <c r="GJ27" s="196"/>
      <c r="GK27" s="196"/>
      <c r="GL27" s="196"/>
      <c r="GM27" s="196"/>
      <c r="GN27" s="196"/>
      <c r="GO27" s="196"/>
      <c r="GP27" s="196"/>
      <c r="GQ27" s="196"/>
      <c r="GR27" s="196"/>
      <c r="GS27" s="196"/>
      <c r="GT27" s="196"/>
      <c r="GU27" s="196"/>
      <c r="GV27" s="196"/>
      <c r="GW27" s="196"/>
      <c r="GX27" s="196"/>
      <c r="GY27" s="196"/>
      <c r="GZ27" s="196"/>
      <c r="HA27" s="196"/>
      <c r="HB27" s="196"/>
      <c r="HC27" s="196"/>
      <c r="HD27" s="196"/>
      <c r="HE27" s="196"/>
      <c r="HF27" s="196"/>
      <c r="HG27" s="196"/>
      <c r="HH27" s="196"/>
      <c r="HI27" s="196"/>
      <c r="HJ27" s="196"/>
      <c r="HK27" s="196"/>
      <c r="HL27" s="196"/>
      <c r="HM27" s="196"/>
      <c r="HN27" s="196"/>
      <c r="HO27" s="196"/>
      <c r="HP27" s="196"/>
      <c r="HQ27" s="196"/>
      <c r="HR27" s="196"/>
      <c r="HS27" s="196"/>
      <c r="HT27" s="196"/>
      <c r="HU27" s="196"/>
      <c r="HV27" s="196"/>
      <c r="HW27" s="196"/>
      <c r="HX27" s="196"/>
      <c r="HY27" s="196"/>
      <c r="HZ27" s="196"/>
      <c r="IA27" s="196"/>
      <c r="IB27" s="196"/>
      <c r="IC27" s="196"/>
      <c r="ID27" s="196"/>
      <c r="IE27" s="196"/>
      <c r="IF27" s="196"/>
      <c r="IG27" s="196"/>
      <c r="IH27" s="196"/>
      <c r="II27" s="196"/>
      <c r="IJ27" s="196"/>
      <c r="IK27" s="196"/>
      <c r="IL27" s="196"/>
      <c r="IM27" s="196"/>
    </row>
    <row r="28" spans="1:247" x14ac:dyDescent="0.2">
      <c r="A28" s="343" t="s">
        <v>72</v>
      </c>
      <c r="B28" s="344"/>
      <c r="C28" s="344"/>
      <c r="D28" s="344"/>
      <c r="E28" s="344"/>
      <c r="F28" s="344"/>
      <c r="G28" s="344"/>
      <c r="H28" s="345"/>
    </row>
    <row r="29" spans="1:247" x14ac:dyDescent="0.2">
      <c r="A29" s="346" t="str">
        <f>IF(Util_E!$C$19&gt;1,CONCATENATE("Taux de CONFORMITÉ aux exigences pour les ",Util_E!C19," SOUS-ARTICLES évalués"),IF(Util_E!$C$19=1,CONCATENATE("Taux de CONFORMITÉ aux exigences pour le SOUS-ARTICLE évalué"),""))</f>
        <v/>
      </c>
      <c r="B29" s="347"/>
      <c r="C29" s="347"/>
      <c r="D29" s="347"/>
      <c r="E29" s="347"/>
      <c r="F29" s="348" t="s">
        <v>3</v>
      </c>
      <c r="G29" s="349"/>
      <c r="H29" s="350"/>
    </row>
    <row r="30" spans="1:247" ht="72" customHeight="1" x14ac:dyDescent="0.2">
      <c r="A30" s="355"/>
      <c r="B30" s="356"/>
      <c r="C30" s="356"/>
      <c r="D30" s="356" t="str">
        <f>A11</f>
        <v/>
      </c>
      <c r="E30" s="357"/>
      <c r="F30" s="351" t="s">
        <v>96</v>
      </c>
      <c r="G30" s="352"/>
      <c r="H30" s="353"/>
    </row>
    <row r="31" spans="1:247" x14ac:dyDescent="0.2">
      <c r="A31" s="118"/>
      <c r="B31" s="97"/>
      <c r="C31" s="97"/>
      <c r="D31" s="97"/>
      <c r="E31" s="97"/>
      <c r="F31" s="333" t="s">
        <v>4</v>
      </c>
      <c r="G31" s="334"/>
      <c r="H31" s="335"/>
    </row>
    <row r="32" spans="1:247" ht="33" x14ac:dyDescent="0.2">
      <c r="A32" s="118"/>
      <c r="B32" s="97"/>
      <c r="C32" s="97"/>
      <c r="D32" s="97"/>
      <c r="E32" s="97"/>
      <c r="F32" s="124" t="s">
        <v>5</v>
      </c>
      <c r="G32" s="101" t="s">
        <v>6</v>
      </c>
      <c r="H32" s="123" t="s">
        <v>7</v>
      </c>
    </row>
    <row r="33" spans="1:8" ht="72" customHeight="1" x14ac:dyDescent="0.2">
      <c r="A33" s="118"/>
      <c r="B33" s="97"/>
      <c r="C33" s="97"/>
      <c r="D33" s="97"/>
      <c r="E33" s="97"/>
      <c r="F33" s="125" t="s">
        <v>113</v>
      </c>
      <c r="G33" s="126"/>
      <c r="H33" s="127"/>
    </row>
    <row r="34" spans="1:8" ht="72" customHeight="1" x14ac:dyDescent="0.2">
      <c r="A34" s="118"/>
      <c r="B34" s="97"/>
      <c r="C34" s="97"/>
      <c r="D34" s="97"/>
      <c r="E34" s="97"/>
      <c r="F34" s="125" t="s">
        <v>114</v>
      </c>
      <c r="G34" s="126"/>
      <c r="H34" s="127"/>
    </row>
    <row r="35" spans="1:8" ht="72" customHeight="1" x14ac:dyDescent="0.2">
      <c r="A35" s="336" t="s">
        <v>81</v>
      </c>
      <c r="B35" s="337"/>
      <c r="C35" s="337"/>
      <c r="D35" s="337"/>
      <c r="E35" s="337"/>
      <c r="F35" s="160" t="s">
        <v>115</v>
      </c>
      <c r="G35" s="161"/>
      <c r="H35" s="162"/>
    </row>
    <row r="36" spans="1:8" ht="13" customHeight="1" x14ac:dyDescent="0.2">
      <c r="A36" s="78"/>
      <c r="B36" s="78"/>
      <c r="C36" s="78"/>
      <c r="D36" s="78"/>
      <c r="E36" s="78"/>
      <c r="F36" s="79"/>
      <c r="G36" s="79"/>
      <c r="H36" s="79"/>
    </row>
    <row r="50" spans="1:247" ht="11" customHeight="1" x14ac:dyDescent="0.2">
      <c r="A50" s="80"/>
      <c r="B50" s="80"/>
      <c r="C50" s="80"/>
      <c r="D50" s="80"/>
      <c r="E50" s="80"/>
      <c r="F50" s="80"/>
      <c r="G50" s="80"/>
      <c r="H50" s="80"/>
      <c r="IF50" s="77"/>
      <c r="IG50" s="77"/>
      <c r="IH50" s="77"/>
      <c r="II50" s="77"/>
      <c r="IJ50" s="77"/>
      <c r="IK50" s="77"/>
      <c r="IL50" s="77"/>
      <c r="IM50" s="77"/>
    </row>
    <row r="51" spans="1:247" ht="11" customHeight="1" x14ac:dyDescent="0.2">
      <c r="A51" s="80"/>
      <c r="B51" s="80"/>
      <c r="C51" s="80"/>
      <c r="D51" s="80"/>
      <c r="E51" s="80"/>
      <c r="F51" s="80"/>
      <c r="G51" s="80"/>
      <c r="H51" s="80"/>
      <c r="IF51" s="77"/>
      <c r="IG51" s="77"/>
      <c r="IH51" s="77"/>
      <c r="II51" s="77"/>
      <c r="IJ51" s="77"/>
      <c r="IK51" s="77"/>
      <c r="IL51" s="77"/>
      <c r="IM51" s="77"/>
    </row>
    <row r="52" spans="1:247" ht="11" customHeight="1" x14ac:dyDescent="0.2">
      <c r="A52" s="80"/>
      <c r="B52" s="80"/>
      <c r="C52" s="80"/>
      <c r="D52" s="80"/>
      <c r="E52" s="80"/>
      <c r="F52" s="80"/>
      <c r="G52" s="80"/>
      <c r="H52" s="80"/>
      <c r="IF52" s="77"/>
      <c r="IG52" s="77"/>
      <c r="IH52" s="77"/>
      <c r="II52" s="77"/>
      <c r="IJ52" s="77"/>
      <c r="IK52" s="77"/>
      <c r="IL52" s="77"/>
      <c r="IM52" s="77"/>
    </row>
    <row r="53" spans="1:247" ht="11" customHeight="1" x14ac:dyDescent="0.2">
      <c r="A53" s="80"/>
      <c r="B53" s="80"/>
      <c r="C53" s="80"/>
      <c r="D53" s="80"/>
      <c r="E53" s="80"/>
      <c r="F53" s="80"/>
      <c r="G53" s="80"/>
      <c r="H53" s="80"/>
      <c r="IF53" s="77"/>
      <c r="IG53" s="77"/>
      <c r="IH53" s="77"/>
      <c r="II53" s="77"/>
      <c r="IJ53" s="77"/>
      <c r="IK53" s="77"/>
      <c r="IL53" s="77"/>
      <c r="IM53" s="77"/>
    </row>
    <row r="54" spans="1:247" ht="11" customHeight="1" x14ac:dyDescent="0.2">
      <c r="A54" s="80"/>
      <c r="B54" s="80"/>
      <c r="C54" s="80"/>
      <c r="D54" s="80"/>
      <c r="E54" s="80"/>
      <c r="F54" s="80"/>
      <c r="G54" s="80"/>
      <c r="H54" s="80"/>
      <c r="IF54" s="77"/>
      <c r="IG54" s="77"/>
      <c r="IH54" s="77"/>
      <c r="II54" s="77"/>
      <c r="IJ54" s="77"/>
      <c r="IK54" s="77"/>
      <c r="IL54" s="77"/>
      <c r="IM54" s="77"/>
    </row>
    <row r="55" spans="1:247" ht="11" customHeight="1" x14ac:dyDescent="0.2">
      <c r="A55" s="80"/>
      <c r="B55" s="80"/>
      <c r="C55" s="80"/>
      <c r="D55" s="80"/>
      <c r="E55" s="80"/>
      <c r="F55" s="80"/>
      <c r="G55" s="80"/>
      <c r="H55" s="80"/>
      <c r="IF55" s="77"/>
      <c r="IG55" s="77"/>
      <c r="IH55" s="77"/>
      <c r="II55" s="77"/>
      <c r="IJ55" s="77"/>
      <c r="IK55" s="77"/>
      <c r="IL55" s="77"/>
      <c r="IM55" s="77"/>
    </row>
    <row r="56" spans="1:247" ht="11" customHeight="1" x14ac:dyDescent="0.2">
      <c r="A56" s="80"/>
      <c r="B56" s="80"/>
      <c r="C56" s="80"/>
      <c r="D56" s="80"/>
      <c r="E56" s="80"/>
      <c r="F56" s="80"/>
      <c r="G56" s="80"/>
      <c r="H56" s="80"/>
      <c r="IF56" s="77"/>
      <c r="IG56" s="77"/>
      <c r="IH56" s="77"/>
      <c r="II56" s="77"/>
      <c r="IJ56" s="77"/>
      <c r="IK56" s="77"/>
      <c r="IL56" s="77"/>
      <c r="IM56" s="77"/>
    </row>
    <row r="57" spans="1:247" ht="11" customHeight="1" x14ac:dyDescent="0.2">
      <c r="A57" s="80"/>
      <c r="B57" s="80"/>
      <c r="C57" s="80"/>
      <c r="D57" s="80"/>
      <c r="E57" s="80"/>
      <c r="F57" s="80"/>
      <c r="G57" s="80"/>
      <c r="H57" s="80"/>
      <c r="IF57" s="77"/>
      <c r="IG57" s="77"/>
      <c r="IH57" s="77"/>
      <c r="II57" s="77"/>
      <c r="IJ57" s="77"/>
      <c r="IK57" s="77"/>
      <c r="IL57" s="77"/>
      <c r="IM57" s="77"/>
    </row>
    <row r="58" spans="1:247" ht="11" customHeight="1" x14ac:dyDescent="0.2">
      <c r="A58" s="80"/>
      <c r="B58" s="80"/>
      <c r="C58" s="80"/>
      <c r="D58" s="80"/>
      <c r="E58" s="80"/>
      <c r="F58" s="80"/>
      <c r="G58" s="80"/>
      <c r="H58" s="80"/>
      <c r="IF58" s="77"/>
      <c r="IG58" s="77"/>
      <c r="IH58" s="77"/>
      <c r="II58" s="77"/>
      <c r="IJ58" s="77"/>
      <c r="IK58" s="77"/>
      <c r="IL58" s="77"/>
      <c r="IM58" s="77"/>
    </row>
    <row r="59" spans="1:247" ht="11" customHeight="1" x14ac:dyDescent="0.2">
      <c r="A59" s="80"/>
      <c r="B59" s="80"/>
      <c r="C59" s="80"/>
      <c r="D59" s="80"/>
      <c r="E59" s="80"/>
      <c r="F59" s="80"/>
      <c r="G59" s="80"/>
      <c r="H59" s="80"/>
      <c r="IF59" s="77"/>
      <c r="IG59" s="77"/>
      <c r="IH59" s="77"/>
      <c r="II59" s="77"/>
      <c r="IJ59" s="77"/>
      <c r="IK59" s="77"/>
      <c r="IL59" s="77"/>
      <c r="IM59" s="77"/>
    </row>
    <row r="60" spans="1:247" ht="11" customHeight="1" x14ac:dyDescent="0.2">
      <c r="A60" s="80"/>
      <c r="B60" s="80"/>
      <c r="C60" s="80"/>
      <c r="D60" s="80"/>
      <c r="E60" s="80"/>
      <c r="F60" s="80"/>
      <c r="G60" s="80"/>
      <c r="H60" s="80"/>
      <c r="IF60" s="77"/>
      <c r="IG60" s="77"/>
      <c r="IH60" s="77"/>
      <c r="II60" s="77"/>
      <c r="IJ60" s="77"/>
      <c r="IK60" s="77"/>
      <c r="IL60" s="77"/>
      <c r="IM60" s="77"/>
    </row>
    <row r="61" spans="1:247" ht="11" customHeight="1" x14ac:dyDescent="0.2">
      <c r="A61" s="80"/>
      <c r="B61" s="80"/>
      <c r="C61" s="80"/>
      <c r="D61" s="80"/>
      <c r="E61" s="80"/>
      <c r="F61" s="80"/>
      <c r="G61" s="80"/>
      <c r="H61" s="80"/>
      <c r="IF61" s="77"/>
      <c r="IG61" s="77"/>
      <c r="IH61" s="77"/>
      <c r="II61" s="77"/>
      <c r="IJ61" s="77"/>
      <c r="IK61" s="77"/>
      <c r="IL61" s="77"/>
      <c r="IM61" s="77"/>
    </row>
    <row r="62" spans="1:247" ht="11" customHeight="1" x14ac:dyDescent="0.2">
      <c r="A62" s="80"/>
      <c r="B62" s="80"/>
      <c r="C62" s="80"/>
      <c r="D62" s="80"/>
      <c r="E62" s="80"/>
      <c r="F62" s="80"/>
      <c r="G62" s="80"/>
      <c r="H62" s="80"/>
      <c r="IF62" s="77"/>
      <c r="IG62" s="77"/>
      <c r="IH62" s="77"/>
      <c r="II62" s="77"/>
      <c r="IJ62" s="77"/>
      <c r="IK62" s="77"/>
      <c r="IL62" s="77"/>
      <c r="IM62" s="77"/>
    </row>
    <row r="63" spans="1:247" ht="11" customHeight="1" x14ac:dyDescent="0.2">
      <c r="A63" s="80"/>
      <c r="B63" s="80"/>
      <c r="C63" s="80"/>
      <c r="D63" s="80"/>
      <c r="E63" s="80"/>
      <c r="F63" s="80"/>
      <c r="G63" s="80"/>
      <c r="H63" s="80"/>
      <c r="IF63" s="77"/>
      <c r="IG63" s="77"/>
      <c r="IH63" s="77"/>
      <c r="II63" s="77"/>
      <c r="IJ63" s="77"/>
      <c r="IK63" s="77"/>
      <c r="IL63" s="77"/>
      <c r="IM63" s="77"/>
    </row>
    <row r="64" spans="1:247" ht="11" customHeight="1" x14ac:dyDescent="0.2">
      <c r="A64" s="80"/>
      <c r="B64" s="80"/>
      <c r="C64" s="80"/>
      <c r="D64" s="80"/>
      <c r="E64" s="80"/>
      <c r="F64" s="80"/>
      <c r="G64" s="80"/>
      <c r="H64" s="80"/>
      <c r="IF64" s="77"/>
      <c r="IG64" s="77"/>
      <c r="IH64" s="77"/>
      <c r="II64" s="77"/>
      <c r="IJ64" s="77"/>
      <c r="IK64" s="77"/>
      <c r="IL64" s="77"/>
      <c r="IM64" s="77"/>
    </row>
    <row r="65" spans="1:247" ht="11" customHeight="1" x14ac:dyDescent="0.2">
      <c r="A65" s="80"/>
      <c r="B65" s="80"/>
      <c r="C65" s="80"/>
      <c r="D65" s="80"/>
      <c r="E65" s="80"/>
      <c r="F65" s="80"/>
      <c r="G65" s="80"/>
      <c r="H65" s="80"/>
      <c r="IF65" s="77"/>
      <c r="IG65" s="77"/>
      <c r="IH65" s="77"/>
      <c r="II65" s="77"/>
      <c r="IJ65" s="77"/>
      <c r="IK65" s="77"/>
      <c r="IL65" s="77"/>
      <c r="IM65" s="77"/>
    </row>
    <row r="66" spans="1:247" ht="11" customHeight="1" x14ac:dyDescent="0.2">
      <c r="A66" s="80"/>
      <c r="B66" s="80"/>
      <c r="C66" s="80"/>
      <c r="D66" s="80"/>
      <c r="E66" s="80"/>
      <c r="F66" s="80"/>
      <c r="G66" s="80"/>
      <c r="H66" s="80"/>
      <c r="IF66" s="77"/>
      <c r="IG66" s="77"/>
      <c r="IH66" s="77"/>
      <c r="II66" s="77"/>
      <c r="IJ66" s="77"/>
      <c r="IK66" s="77"/>
      <c r="IL66" s="77"/>
      <c r="IM66" s="77"/>
    </row>
    <row r="67" spans="1:247" s="80" customFormat="1" x14ac:dyDescent="0.2"/>
    <row r="68" spans="1:247" s="80" customFormat="1" x14ac:dyDescent="0.2"/>
    <row r="69" spans="1:247" s="80" customFormat="1" x14ac:dyDescent="0.2"/>
    <row r="70" spans="1:247" s="80" customFormat="1" x14ac:dyDescent="0.2"/>
    <row r="71" spans="1:247" s="80" customFormat="1" x14ac:dyDescent="0.2"/>
    <row r="72" spans="1:247" s="80" customFormat="1" x14ac:dyDescent="0.2"/>
    <row r="73" spans="1:247" s="80" customFormat="1" x14ac:dyDescent="0.2"/>
    <row r="74" spans="1:247" s="80" customFormat="1" x14ac:dyDescent="0.2"/>
    <row r="75" spans="1:247" s="80" customFormat="1" x14ac:dyDescent="0.2"/>
    <row r="76" spans="1:247" s="80" customFormat="1" x14ac:dyDescent="0.2"/>
    <row r="77" spans="1:247" s="80" customFormat="1" x14ac:dyDescent="0.2"/>
    <row r="78" spans="1:247" s="80" customFormat="1" x14ac:dyDescent="0.2"/>
    <row r="79" spans="1:247" s="80" customFormat="1" x14ac:dyDescent="0.2"/>
    <row r="80" spans="1:247" s="80" customFormat="1" x14ac:dyDescent="0.2"/>
    <row r="81" s="80" customFormat="1" x14ac:dyDescent="0.2"/>
    <row r="82" s="80" customFormat="1" x14ac:dyDescent="0.2"/>
    <row r="83" s="80" customFormat="1" x14ac:dyDescent="0.2"/>
    <row r="84" s="80" customFormat="1" x14ac:dyDescent="0.2"/>
    <row r="85" s="80" customFormat="1" x14ac:dyDescent="0.2"/>
    <row r="86" s="80" customFormat="1" x14ac:dyDescent="0.2"/>
    <row r="87" s="80" customFormat="1" x14ac:dyDescent="0.2"/>
    <row r="88" s="80" customFormat="1" x14ac:dyDescent="0.2"/>
    <row r="89" s="80" customFormat="1" x14ac:dyDescent="0.2"/>
    <row r="90" s="80" customFormat="1" x14ac:dyDescent="0.2"/>
    <row r="91" s="80" customFormat="1" x14ac:dyDescent="0.2"/>
    <row r="92" s="80" customFormat="1" x14ac:dyDescent="0.2"/>
    <row r="93" s="80" customFormat="1" x14ac:dyDescent="0.2"/>
    <row r="94" s="80" customFormat="1" x14ac:dyDescent="0.2"/>
    <row r="95" s="80" customFormat="1" x14ac:dyDescent="0.2"/>
    <row r="96" s="80" customFormat="1" x14ac:dyDescent="0.2"/>
    <row r="97" s="80" customFormat="1" x14ac:dyDescent="0.2"/>
    <row r="98" s="80" customFormat="1" x14ac:dyDescent="0.2"/>
    <row r="99" s="80" customFormat="1" x14ac:dyDescent="0.2"/>
    <row r="100" s="80" customFormat="1" x14ac:dyDescent="0.2"/>
    <row r="101" s="80" customFormat="1" x14ac:dyDescent="0.2"/>
    <row r="102" s="80" customFormat="1" x14ac:dyDescent="0.2"/>
    <row r="103" s="80" customFormat="1" x14ac:dyDescent="0.2"/>
    <row r="104" s="80" customFormat="1" x14ac:dyDescent="0.2"/>
    <row r="105" s="80" customFormat="1" x14ac:dyDescent="0.2"/>
    <row r="106" s="80" customFormat="1" x14ac:dyDescent="0.2"/>
    <row r="107" s="80" customFormat="1" x14ac:dyDescent="0.2"/>
    <row r="108" s="80" customFormat="1" x14ac:dyDescent="0.2"/>
    <row r="109" s="80" customFormat="1" x14ac:dyDescent="0.2"/>
    <row r="110" s="80" customFormat="1" x14ac:dyDescent="0.2"/>
    <row r="111" s="80" customFormat="1" x14ac:dyDescent="0.2"/>
    <row r="112" s="80" customFormat="1" x14ac:dyDescent="0.2"/>
    <row r="113" s="80" customFormat="1" x14ac:dyDescent="0.2"/>
    <row r="114" s="80" customFormat="1" x14ac:dyDescent="0.2"/>
    <row r="115" s="80" customFormat="1" x14ac:dyDescent="0.2"/>
    <row r="116" s="80" customFormat="1" x14ac:dyDescent="0.2"/>
    <row r="117" s="80" customFormat="1" x14ac:dyDescent="0.2"/>
    <row r="118" s="80" customFormat="1" x14ac:dyDescent="0.2"/>
    <row r="119" s="80" customFormat="1" x14ac:dyDescent="0.2"/>
    <row r="120" s="80" customFormat="1" x14ac:dyDescent="0.2"/>
    <row r="121" s="80" customFormat="1" x14ac:dyDescent="0.2"/>
    <row r="122" s="80" customFormat="1" x14ac:dyDescent="0.2"/>
    <row r="123" s="80" customFormat="1" x14ac:dyDescent="0.2"/>
    <row r="124" s="80" customFormat="1" x14ac:dyDescent="0.2"/>
    <row r="125" s="80" customFormat="1" x14ac:dyDescent="0.2"/>
    <row r="126" s="80" customFormat="1" x14ac:dyDescent="0.2"/>
    <row r="127" s="80" customFormat="1" x14ac:dyDescent="0.2"/>
    <row r="128" s="80" customFormat="1" x14ac:dyDescent="0.2"/>
    <row r="129" s="80" customFormat="1" x14ac:dyDescent="0.2"/>
    <row r="130" s="80" customFormat="1" x14ac:dyDescent="0.2"/>
    <row r="131" s="80" customFormat="1" x14ac:dyDescent="0.2"/>
    <row r="132" s="80" customFormat="1" x14ac:dyDescent="0.2"/>
    <row r="133" s="80" customFormat="1" x14ac:dyDescent="0.2"/>
    <row r="134" s="80" customFormat="1" x14ac:dyDescent="0.2"/>
    <row r="135" s="80" customFormat="1" x14ac:dyDescent="0.2"/>
    <row r="136" s="80" customFormat="1" x14ac:dyDescent="0.2"/>
    <row r="137" s="80" customFormat="1" x14ac:dyDescent="0.2"/>
    <row r="138" s="80" customFormat="1" x14ac:dyDescent="0.2"/>
    <row r="139" s="80" customFormat="1" x14ac:dyDescent="0.2"/>
    <row r="140" s="80" customFormat="1" x14ac:dyDescent="0.2"/>
    <row r="141" s="80" customFormat="1" x14ac:dyDescent="0.2"/>
    <row r="142" s="80" customFormat="1" x14ac:dyDescent="0.2"/>
    <row r="143" s="80" customFormat="1" x14ac:dyDescent="0.2"/>
    <row r="144" s="80" customFormat="1" x14ac:dyDescent="0.2"/>
    <row r="145" s="80" customFormat="1" x14ac:dyDescent="0.2"/>
    <row r="146" s="80" customFormat="1" x14ac:dyDescent="0.2"/>
    <row r="147" s="80" customFormat="1" x14ac:dyDescent="0.2"/>
    <row r="148" s="80" customFormat="1" x14ac:dyDescent="0.2"/>
    <row r="149" s="80" customFormat="1" x14ac:dyDescent="0.2"/>
    <row r="150" s="80" customFormat="1" x14ac:dyDescent="0.2"/>
    <row r="151" s="80" customFormat="1" x14ac:dyDescent="0.2"/>
    <row r="152" s="80" customFormat="1" x14ac:dyDescent="0.2"/>
    <row r="153" s="80" customFormat="1" x14ac:dyDescent="0.2"/>
    <row r="154" s="80" customFormat="1" x14ac:dyDescent="0.2"/>
    <row r="155" s="80" customFormat="1" x14ac:dyDescent="0.2"/>
    <row r="156" s="80" customFormat="1" x14ac:dyDescent="0.2"/>
    <row r="157" s="80" customFormat="1" x14ac:dyDescent="0.2"/>
    <row r="158" s="80" customFormat="1" x14ac:dyDescent="0.2"/>
    <row r="159" s="80" customFormat="1" x14ac:dyDescent="0.2"/>
    <row r="160" s="80" customFormat="1" x14ac:dyDescent="0.2"/>
    <row r="161" s="80" customFormat="1" x14ac:dyDescent="0.2"/>
    <row r="162" s="80" customFormat="1" x14ac:dyDescent="0.2"/>
    <row r="163" s="80" customFormat="1" x14ac:dyDescent="0.2"/>
    <row r="164" s="80" customFormat="1" x14ac:dyDescent="0.2"/>
    <row r="165" s="80" customFormat="1" x14ac:dyDescent="0.2"/>
    <row r="166" s="80" customFormat="1" x14ac:dyDescent="0.2"/>
    <row r="167" s="80" customFormat="1" x14ac:dyDescent="0.2"/>
    <row r="168" s="80" customFormat="1" x14ac:dyDescent="0.2"/>
    <row r="169" s="80" customFormat="1" x14ac:dyDescent="0.2"/>
    <row r="170" s="80" customFormat="1" x14ac:dyDescent="0.2"/>
    <row r="171" s="80" customFormat="1" x14ac:dyDescent="0.2"/>
    <row r="172" s="80" customFormat="1" x14ac:dyDescent="0.2"/>
    <row r="173" s="80" customFormat="1" x14ac:dyDescent="0.2"/>
    <row r="174" s="80" customFormat="1" x14ac:dyDescent="0.2"/>
    <row r="175" s="80" customFormat="1" x14ac:dyDescent="0.2"/>
    <row r="176" s="80" customFormat="1" x14ac:dyDescent="0.2"/>
    <row r="177" s="80" customFormat="1" x14ac:dyDescent="0.2"/>
    <row r="178" s="80" customFormat="1" x14ac:dyDescent="0.2"/>
    <row r="179" s="80" customFormat="1" x14ac:dyDescent="0.2"/>
    <row r="180" s="80" customFormat="1" x14ac:dyDescent="0.2"/>
    <row r="181" s="80" customFormat="1" x14ac:dyDescent="0.2"/>
    <row r="182" s="80" customFormat="1" x14ac:dyDescent="0.2"/>
    <row r="183" s="80" customFormat="1" x14ac:dyDescent="0.2"/>
    <row r="184" s="80" customFormat="1" x14ac:dyDescent="0.2"/>
    <row r="185" s="80" customFormat="1" x14ac:dyDescent="0.2"/>
    <row r="186" s="80" customFormat="1" x14ac:dyDescent="0.2"/>
    <row r="187" s="80" customFormat="1" x14ac:dyDescent="0.2"/>
    <row r="188" s="80" customFormat="1" x14ac:dyDescent="0.2"/>
    <row r="189" s="80" customFormat="1" x14ac:dyDescent="0.2"/>
    <row r="190" s="80" customFormat="1" x14ac:dyDescent="0.2"/>
    <row r="191" s="80" customFormat="1" x14ac:dyDescent="0.2"/>
    <row r="192" s="80" customFormat="1" x14ac:dyDescent="0.2"/>
    <row r="193" s="80" customFormat="1" x14ac:dyDescent="0.2"/>
    <row r="194" s="80" customFormat="1" x14ac:dyDescent="0.2"/>
    <row r="195" s="80" customFormat="1" x14ac:dyDescent="0.2"/>
    <row r="196" s="80" customFormat="1" x14ac:dyDescent="0.2"/>
    <row r="197" s="80" customFormat="1" x14ac:dyDescent="0.2"/>
    <row r="198" s="80" customFormat="1" x14ac:dyDescent="0.2"/>
    <row r="199" s="80" customFormat="1" x14ac:dyDescent="0.2"/>
    <row r="200" s="80" customFormat="1" x14ac:dyDescent="0.2"/>
    <row r="201" s="80" customFormat="1" x14ac:dyDescent="0.2"/>
    <row r="202" s="80" customFormat="1" x14ac:dyDescent="0.2"/>
    <row r="203" s="80" customFormat="1" x14ac:dyDescent="0.2"/>
    <row r="204" s="80" customFormat="1" x14ac:dyDescent="0.2"/>
    <row r="205" s="80" customFormat="1" x14ac:dyDescent="0.2"/>
    <row r="206" s="80" customFormat="1" x14ac:dyDescent="0.2"/>
    <row r="207" s="80" customFormat="1" x14ac:dyDescent="0.2"/>
    <row r="208" s="80" customFormat="1" x14ac:dyDescent="0.2"/>
    <row r="209" s="80" customFormat="1" x14ac:dyDescent="0.2"/>
    <row r="210" s="80" customFormat="1" x14ac:dyDescent="0.2"/>
    <row r="211" s="80" customFormat="1" x14ac:dyDescent="0.2"/>
    <row r="212" s="80" customFormat="1" x14ac:dyDescent="0.2"/>
    <row r="213" s="80" customFormat="1" x14ac:dyDescent="0.2"/>
    <row r="214" s="80" customFormat="1" x14ac:dyDescent="0.2"/>
    <row r="215" s="80" customFormat="1" x14ac:dyDescent="0.2"/>
    <row r="216" s="80" customFormat="1" x14ac:dyDescent="0.2"/>
    <row r="217" s="80" customFormat="1" x14ac:dyDescent="0.2"/>
    <row r="218" s="80" customFormat="1" x14ac:dyDescent="0.2"/>
    <row r="219" s="80" customFormat="1" x14ac:dyDescent="0.2"/>
    <row r="220" s="80" customFormat="1" x14ac:dyDescent="0.2"/>
    <row r="221" s="80" customFormat="1" x14ac:dyDescent="0.2"/>
    <row r="222" s="80" customFormat="1" x14ac:dyDescent="0.2"/>
    <row r="223" s="80" customFormat="1" x14ac:dyDescent="0.2"/>
    <row r="224" s="80" customFormat="1" x14ac:dyDescent="0.2"/>
    <row r="225" s="80" customFormat="1" x14ac:dyDescent="0.2"/>
    <row r="226" s="80" customFormat="1" x14ac:dyDescent="0.2"/>
    <row r="227" s="80" customFormat="1" x14ac:dyDescent="0.2"/>
    <row r="228" s="80" customFormat="1" x14ac:dyDescent="0.2"/>
    <row r="229" s="80" customFormat="1" x14ac:dyDescent="0.2"/>
    <row r="230" s="80" customFormat="1" x14ac:dyDescent="0.2"/>
    <row r="231" s="80" customFormat="1" x14ac:dyDescent="0.2"/>
    <row r="232" s="80" customFormat="1" x14ac:dyDescent="0.2"/>
    <row r="233" s="80" customFormat="1" x14ac:dyDescent="0.2"/>
    <row r="234" s="80" customFormat="1" x14ac:dyDescent="0.2"/>
    <row r="235" s="80" customFormat="1" x14ac:dyDescent="0.2"/>
    <row r="236" s="80" customFormat="1" x14ac:dyDescent="0.2"/>
    <row r="237" s="80" customFormat="1" x14ac:dyDescent="0.2"/>
    <row r="238" s="80" customFormat="1" x14ac:dyDescent="0.2"/>
    <row r="239" s="80" customFormat="1" x14ac:dyDescent="0.2"/>
    <row r="240" s="80" customFormat="1" x14ac:dyDescent="0.2"/>
    <row r="241" s="80" customFormat="1" x14ac:dyDescent="0.2"/>
    <row r="242" s="80" customFormat="1" x14ac:dyDescent="0.2"/>
    <row r="243" s="80" customFormat="1" x14ac:dyDescent="0.2"/>
    <row r="244" s="80" customFormat="1" x14ac:dyDescent="0.2"/>
    <row r="245" s="80" customFormat="1" x14ac:dyDescent="0.2"/>
    <row r="246" s="80" customFormat="1" x14ac:dyDescent="0.2"/>
    <row r="247" s="80" customFormat="1" x14ac:dyDescent="0.2"/>
    <row r="248" s="80" customFormat="1" x14ac:dyDescent="0.2"/>
    <row r="249" s="80" customFormat="1" x14ac:dyDescent="0.2"/>
    <row r="250" s="80" customFormat="1" x14ac:dyDescent="0.2"/>
    <row r="251" s="80" customFormat="1" x14ac:dyDescent="0.2"/>
    <row r="252" s="80" customFormat="1" x14ac:dyDescent="0.2"/>
    <row r="253" s="80" customFormat="1" x14ac:dyDescent="0.2"/>
    <row r="254" s="80" customFormat="1" x14ac:dyDescent="0.2"/>
    <row r="255" s="80" customFormat="1" x14ac:dyDescent="0.2"/>
    <row r="256" s="80" customFormat="1" x14ac:dyDescent="0.2"/>
    <row r="257" s="80" customFormat="1" x14ac:dyDescent="0.2"/>
    <row r="258" s="80" customFormat="1" x14ac:dyDescent="0.2"/>
    <row r="259" s="80" customFormat="1" x14ac:dyDescent="0.2"/>
    <row r="260" s="80" customFormat="1" x14ac:dyDescent="0.2"/>
    <row r="261" s="80" customFormat="1" x14ac:dyDescent="0.2"/>
    <row r="262" s="80" customFormat="1" x14ac:dyDescent="0.2"/>
    <row r="263" s="80" customFormat="1" x14ac:dyDescent="0.2"/>
    <row r="264" s="80" customFormat="1" x14ac:dyDescent="0.2"/>
    <row r="265" s="80" customFormat="1" x14ac:dyDescent="0.2"/>
    <row r="266" s="80" customFormat="1" x14ac:dyDescent="0.2"/>
    <row r="267" s="80" customFormat="1" x14ac:dyDescent="0.2"/>
    <row r="268" s="80" customFormat="1" x14ac:dyDescent="0.2"/>
    <row r="269" s="80" customFormat="1" x14ac:dyDescent="0.2"/>
    <row r="270" s="80" customFormat="1" x14ac:dyDescent="0.2"/>
    <row r="271" s="80" customFormat="1" x14ac:dyDescent="0.2"/>
    <row r="272" s="80" customFormat="1" x14ac:dyDescent="0.2"/>
    <row r="273" s="80" customFormat="1" x14ac:dyDescent="0.2"/>
    <row r="274" s="80" customFormat="1" x14ac:dyDescent="0.2"/>
    <row r="275" s="80" customFormat="1" x14ac:dyDescent="0.2"/>
    <row r="276" s="80" customFormat="1" x14ac:dyDescent="0.2"/>
    <row r="277" s="80" customFormat="1" x14ac:dyDescent="0.2"/>
    <row r="278" s="80" customFormat="1" x14ac:dyDescent="0.2"/>
    <row r="279" s="80" customFormat="1" x14ac:dyDescent="0.2"/>
    <row r="280" s="80" customFormat="1" x14ac:dyDescent="0.2"/>
    <row r="281" s="80" customFormat="1" x14ac:dyDescent="0.2"/>
    <row r="282" s="80" customFormat="1" x14ac:dyDescent="0.2"/>
    <row r="283" s="80" customFormat="1" x14ac:dyDescent="0.2"/>
    <row r="284" s="80" customFormat="1" x14ac:dyDescent="0.2"/>
    <row r="285" s="80" customFormat="1" x14ac:dyDescent="0.2"/>
    <row r="286" s="80" customFormat="1" x14ac:dyDescent="0.2"/>
    <row r="287" s="80" customFormat="1" x14ac:dyDescent="0.2"/>
    <row r="288" s="80" customFormat="1" x14ac:dyDescent="0.2"/>
    <row r="289" s="80" customFormat="1" x14ac:dyDescent="0.2"/>
    <row r="290" s="80" customFormat="1" x14ac:dyDescent="0.2"/>
    <row r="291" s="80" customFormat="1" x14ac:dyDescent="0.2"/>
    <row r="292" s="80" customFormat="1" x14ac:dyDescent="0.2"/>
    <row r="293" s="80" customFormat="1" x14ac:dyDescent="0.2"/>
    <row r="294" s="80" customFormat="1" x14ac:dyDescent="0.2"/>
    <row r="295" s="80" customFormat="1" x14ac:dyDescent="0.2"/>
    <row r="296" s="80" customFormat="1" x14ac:dyDescent="0.2"/>
    <row r="297" s="80" customFormat="1" x14ac:dyDescent="0.2"/>
    <row r="298" s="80" customFormat="1" x14ac:dyDescent="0.2"/>
    <row r="299" s="80" customFormat="1" x14ac:dyDescent="0.2"/>
    <row r="300" s="80" customFormat="1" x14ac:dyDescent="0.2"/>
    <row r="301" s="80" customFormat="1" x14ac:dyDescent="0.2"/>
    <row r="302" s="80" customFormat="1" x14ac:dyDescent="0.2"/>
    <row r="303" s="80" customFormat="1" x14ac:dyDescent="0.2"/>
    <row r="304" s="80" customFormat="1" x14ac:dyDescent="0.2"/>
    <row r="305" s="80" customFormat="1" x14ac:dyDescent="0.2"/>
    <row r="306" s="80" customFormat="1" x14ac:dyDescent="0.2"/>
    <row r="307" s="80" customFormat="1" x14ac:dyDescent="0.2"/>
    <row r="308" s="80" customFormat="1" x14ac:dyDescent="0.2"/>
    <row r="309" s="80" customFormat="1" x14ac:dyDescent="0.2"/>
    <row r="310" s="80" customFormat="1" x14ac:dyDescent="0.2"/>
    <row r="311" s="80" customFormat="1" x14ac:dyDescent="0.2"/>
    <row r="312" s="80" customFormat="1" x14ac:dyDescent="0.2"/>
    <row r="313" s="80" customFormat="1" x14ac:dyDescent="0.2"/>
    <row r="314" s="80" customFormat="1" x14ac:dyDescent="0.2"/>
    <row r="315" s="80" customFormat="1" x14ac:dyDescent="0.2"/>
    <row r="316" s="80" customFormat="1" x14ac:dyDescent="0.2"/>
    <row r="317" s="80" customFormat="1" x14ac:dyDescent="0.2"/>
    <row r="318" s="80" customFormat="1" x14ac:dyDescent="0.2"/>
    <row r="319" s="80" customFormat="1" x14ac:dyDescent="0.2"/>
    <row r="320" s="80" customFormat="1" x14ac:dyDescent="0.2"/>
    <row r="321" s="80" customFormat="1" x14ac:dyDescent="0.2"/>
    <row r="322" s="80" customFormat="1" x14ac:dyDescent="0.2"/>
    <row r="323" s="80" customFormat="1" x14ac:dyDescent="0.2"/>
    <row r="324" s="80" customFormat="1" x14ac:dyDescent="0.2"/>
    <row r="325" s="80" customFormat="1" x14ac:dyDescent="0.2"/>
    <row r="326" s="80" customFormat="1" x14ac:dyDescent="0.2"/>
    <row r="327" s="80" customFormat="1" x14ac:dyDescent="0.2"/>
    <row r="328" s="80" customFormat="1" x14ac:dyDescent="0.2"/>
    <row r="329" s="80" customFormat="1" x14ac:dyDescent="0.2"/>
    <row r="330" s="80" customFormat="1" x14ac:dyDescent="0.2"/>
    <row r="331" s="80" customFormat="1" x14ac:dyDescent="0.2"/>
    <row r="332" s="80" customFormat="1" x14ac:dyDescent="0.2"/>
    <row r="333" s="80" customFormat="1" x14ac:dyDescent="0.2"/>
    <row r="334" s="80" customFormat="1" x14ac:dyDescent="0.2"/>
    <row r="335" s="80" customFormat="1" x14ac:dyDescent="0.2"/>
    <row r="336" s="80" customFormat="1" x14ac:dyDescent="0.2"/>
    <row r="337" s="80" customFormat="1" x14ac:dyDescent="0.2"/>
    <row r="338" s="80" customFormat="1" x14ac:dyDescent="0.2"/>
    <row r="339" s="80" customFormat="1" x14ac:dyDescent="0.2"/>
    <row r="340" s="80" customFormat="1" x14ac:dyDescent="0.2"/>
    <row r="341" s="80" customFormat="1" x14ac:dyDescent="0.2"/>
    <row r="342" s="80" customFormat="1" x14ac:dyDescent="0.2"/>
    <row r="343" s="80" customFormat="1" x14ac:dyDescent="0.2"/>
    <row r="344" s="80" customFormat="1" x14ac:dyDescent="0.2"/>
    <row r="345" s="80" customFormat="1" x14ac:dyDescent="0.2"/>
    <row r="346" s="80" customFormat="1" x14ac:dyDescent="0.2"/>
    <row r="347" s="80" customFormat="1" x14ac:dyDescent="0.2"/>
    <row r="348" s="80" customFormat="1" x14ac:dyDescent="0.2"/>
    <row r="349" s="80" customFormat="1" x14ac:dyDescent="0.2"/>
    <row r="350" s="80" customFormat="1" x14ac:dyDescent="0.2"/>
    <row r="351" s="80" customFormat="1" x14ac:dyDescent="0.2"/>
    <row r="352" s="80" customFormat="1" x14ac:dyDescent="0.2"/>
    <row r="353" s="80" customFormat="1" x14ac:dyDescent="0.2"/>
    <row r="354" s="80" customFormat="1" x14ac:dyDescent="0.2"/>
    <row r="355" s="80" customFormat="1" x14ac:dyDescent="0.2"/>
    <row r="356" s="80" customFormat="1" x14ac:dyDescent="0.2"/>
    <row r="357" s="80" customFormat="1" x14ac:dyDescent="0.2"/>
    <row r="358" s="80" customFormat="1" x14ac:dyDescent="0.2"/>
    <row r="359" s="80" customFormat="1" x14ac:dyDescent="0.2"/>
    <row r="360" s="80" customFormat="1" x14ac:dyDescent="0.2"/>
    <row r="361" s="80" customFormat="1" x14ac:dyDescent="0.2"/>
    <row r="362" s="80" customFormat="1" x14ac:dyDescent="0.2"/>
    <row r="363" s="80" customFormat="1" x14ac:dyDescent="0.2"/>
    <row r="364" s="80" customFormat="1" x14ac:dyDescent="0.2"/>
    <row r="365" s="80" customFormat="1" x14ac:dyDescent="0.2"/>
    <row r="366" s="80" customFormat="1" x14ac:dyDescent="0.2"/>
    <row r="367" s="80" customFormat="1" x14ac:dyDescent="0.2"/>
    <row r="368" s="80" customFormat="1" x14ac:dyDescent="0.2"/>
    <row r="369" s="80" customFormat="1" x14ac:dyDescent="0.2"/>
    <row r="370" s="80" customFormat="1" x14ac:dyDescent="0.2"/>
    <row r="371" s="80" customFormat="1" x14ac:dyDescent="0.2"/>
    <row r="372" s="80" customFormat="1" x14ac:dyDescent="0.2"/>
    <row r="373" s="80" customFormat="1" x14ac:dyDescent="0.2"/>
    <row r="374" s="80" customFormat="1" x14ac:dyDescent="0.2"/>
    <row r="375" s="80" customFormat="1" x14ac:dyDescent="0.2"/>
    <row r="376" s="80" customFormat="1" x14ac:dyDescent="0.2"/>
    <row r="377" s="80" customFormat="1" x14ac:dyDescent="0.2"/>
    <row r="378" s="80" customFormat="1" x14ac:dyDescent="0.2"/>
    <row r="379" s="80" customFormat="1" x14ac:dyDescent="0.2"/>
    <row r="380" s="80" customFormat="1" x14ac:dyDescent="0.2"/>
    <row r="381" s="80" customFormat="1" x14ac:dyDescent="0.2"/>
    <row r="382" s="80" customFormat="1" x14ac:dyDescent="0.2"/>
    <row r="383" s="80" customFormat="1" x14ac:dyDescent="0.2"/>
    <row r="384" s="80" customFormat="1" x14ac:dyDescent="0.2"/>
    <row r="385" s="80" customFormat="1" x14ac:dyDescent="0.2"/>
    <row r="386" s="80" customFormat="1" x14ac:dyDescent="0.2"/>
    <row r="387" s="80" customFormat="1" x14ac:dyDescent="0.2"/>
    <row r="388" s="80" customFormat="1" x14ac:dyDescent="0.2"/>
    <row r="389" s="80" customFormat="1" x14ac:dyDescent="0.2"/>
    <row r="390" s="80" customFormat="1" x14ac:dyDescent="0.2"/>
    <row r="391" s="80" customFormat="1" x14ac:dyDescent="0.2"/>
    <row r="392" s="80" customFormat="1" x14ac:dyDescent="0.2"/>
    <row r="393" s="80" customFormat="1" x14ac:dyDescent="0.2"/>
    <row r="394" s="80" customFormat="1" x14ac:dyDescent="0.2"/>
    <row r="395" s="80" customFormat="1" x14ac:dyDescent="0.2"/>
    <row r="396" s="80" customFormat="1" x14ac:dyDescent="0.2"/>
    <row r="397" s="80" customFormat="1" x14ac:dyDescent="0.2"/>
    <row r="398" s="80" customFormat="1" x14ac:dyDescent="0.2"/>
    <row r="399" s="80" customFormat="1" x14ac:dyDescent="0.2"/>
    <row r="400" s="80" customFormat="1" x14ac:dyDescent="0.2"/>
    <row r="401" s="80" customFormat="1" x14ac:dyDescent="0.2"/>
    <row r="402" s="80" customFormat="1" x14ac:dyDescent="0.2"/>
    <row r="403" s="80" customFormat="1" x14ac:dyDescent="0.2"/>
    <row r="404" s="80" customFormat="1" x14ac:dyDescent="0.2"/>
    <row r="405" s="80" customFormat="1" x14ac:dyDescent="0.2"/>
    <row r="406" s="80" customFormat="1" x14ac:dyDescent="0.2"/>
    <row r="407" s="80" customFormat="1" x14ac:dyDescent="0.2"/>
    <row r="408" s="80" customFormat="1" x14ac:dyDescent="0.2"/>
    <row r="409" s="80" customFormat="1" x14ac:dyDescent="0.2"/>
    <row r="410" s="80" customFormat="1" x14ac:dyDescent="0.2"/>
    <row r="411" s="80" customFormat="1" x14ac:dyDescent="0.2"/>
    <row r="412" s="80" customFormat="1" x14ac:dyDescent="0.2"/>
    <row r="413" s="80" customFormat="1" x14ac:dyDescent="0.2"/>
    <row r="414" s="80" customFormat="1" x14ac:dyDescent="0.2"/>
    <row r="415" s="80" customFormat="1" x14ac:dyDescent="0.2"/>
    <row r="416" s="80" customFormat="1" x14ac:dyDescent="0.2"/>
    <row r="417" s="80" customFormat="1" x14ac:dyDescent="0.2"/>
    <row r="418" s="80" customFormat="1" x14ac:dyDescent="0.2"/>
    <row r="419" s="80" customFormat="1" x14ac:dyDescent="0.2"/>
    <row r="420" s="80" customFormat="1" x14ac:dyDescent="0.2"/>
    <row r="421" s="80" customFormat="1" x14ac:dyDescent="0.2"/>
    <row r="422" s="80" customFormat="1" x14ac:dyDescent="0.2"/>
    <row r="423" s="80" customFormat="1" x14ac:dyDescent="0.2"/>
    <row r="424" s="80" customFormat="1" x14ac:dyDescent="0.2"/>
    <row r="425" s="80" customFormat="1" x14ac:dyDescent="0.2"/>
    <row r="426" s="80" customFormat="1" x14ac:dyDescent="0.2"/>
    <row r="427" s="80" customFormat="1" x14ac:dyDescent="0.2"/>
    <row r="428" s="80" customFormat="1" x14ac:dyDescent="0.2"/>
    <row r="429" s="80" customFormat="1" x14ac:dyDescent="0.2"/>
    <row r="430" s="80" customFormat="1" x14ac:dyDescent="0.2"/>
    <row r="431" s="80" customFormat="1" x14ac:dyDescent="0.2"/>
    <row r="432" s="80" customFormat="1" x14ac:dyDescent="0.2"/>
    <row r="433" s="80" customFormat="1" x14ac:dyDescent="0.2"/>
    <row r="434" s="80" customFormat="1" x14ac:dyDescent="0.2"/>
    <row r="435" s="80" customFormat="1" x14ac:dyDescent="0.2"/>
    <row r="436" s="80" customFormat="1" x14ac:dyDescent="0.2"/>
    <row r="437" s="80" customFormat="1" x14ac:dyDescent="0.2"/>
    <row r="438" s="80" customFormat="1" x14ac:dyDescent="0.2"/>
    <row r="439" s="80" customFormat="1" x14ac:dyDescent="0.2"/>
    <row r="440" s="80" customFormat="1" x14ac:dyDescent="0.2"/>
    <row r="441" s="80" customFormat="1" x14ac:dyDescent="0.2"/>
    <row r="442" s="80" customFormat="1" x14ac:dyDescent="0.2"/>
    <row r="443" s="80" customFormat="1" x14ac:dyDescent="0.2"/>
    <row r="444" s="80" customFormat="1" x14ac:dyDescent="0.2"/>
    <row r="445" s="80" customFormat="1" x14ac:dyDescent="0.2"/>
    <row r="446" s="80" customFormat="1" x14ac:dyDescent="0.2"/>
    <row r="447" s="80" customFormat="1" x14ac:dyDescent="0.2"/>
    <row r="448" s="80" customFormat="1" x14ac:dyDescent="0.2"/>
    <row r="449" s="80" customFormat="1" x14ac:dyDescent="0.2"/>
    <row r="450" s="80" customFormat="1" x14ac:dyDescent="0.2"/>
    <row r="451" s="80" customFormat="1" x14ac:dyDescent="0.2"/>
    <row r="452" s="80" customFormat="1" x14ac:dyDescent="0.2"/>
    <row r="453" s="80" customFormat="1" x14ac:dyDescent="0.2"/>
    <row r="454" s="80" customFormat="1" x14ac:dyDescent="0.2"/>
    <row r="455" s="80" customFormat="1" x14ac:dyDescent="0.2"/>
    <row r="456" s="80" customFormat="1" x14ac:dyDescent="0.2"/>
    <row r="457" s="80" customFormat="1" x14ac:dyDescent="0.2"/>
    <row r="458" s="80" customFormat="1" x14ac:dyDescent="0.2"/>
    <row r="459" s="80" customFormat="1" x14ac:dyDescent="0.2"/>
    <row r="460" s="80" customFormat="1" x14ac:dyDescent="0.2"/>
    <row r="461" s="80" customFormat="1" x14ac:dyDescent="0.2"/>
    <row r="462" s="80" customFormat="1" x14ac:dyDescent="0.2"/>
    <row r="463" s="80" customFormat="1" x14ac:dyDescent="0.2"/>
    <row r="464" s="80" customFormat="1" x14ac:dyDescent="0.2"/>
    <row r="465" s="80" customFormat="1" x14ac:dyDescent="0.2"/>
    <row r="466" s="80" customFormat="1" x14ac:dyDescent="0.2"/>
    <row r="467" s="80" customFormat="1" x14ac:dyDescent="0.2"/>
    <row r="468" s="80" customFormat="1" x14ac:dyDescent="0.2"/>
    <row r="469" s="80" customFormat="1" x14ac:dyDescent="0.2"/>
    <row r="470" s="80" customFormat="1" x14ac:dyDescent="0.2"/>
    <row r="471" s="80" customFormat="1" x14ac:dyDescent="0.2"/>
    <row r="472" s="80" customFormat="1" x14ac:dyDescent="0.2"/>
    <row r="473" s="80" customFormat="1" x14ac:dyDescent="0.2"/>
    <row r="474" s="80" customFormat="1" x14ac:dyDescent="0.2"/>
    <row r="475" s="80" customFormat="1" x14ac:dyDescent="0.2"/>
    <row r="476" s="80" customFormat="1" x14ac:dyDescent="0.2"/>
    <row r="477" s="80" customFormat="1" x14ac:dyDescent="0.2"/>
    <row r="478" s="80" customFormat="1" x14ac:dyDescent="0.2"/>
    <row r="479" s="80" customFormat="1" x14ac:dyDescent="0.2"/>
    <row r="480" s="80" customFormat="1" x14ac:dyDescent="0.2"/>
    <row r="481" s="80" customFormat="1" x14ac:dyDescent="0.2"/>
    <row r="482" s="80" customFormat="1" x14ac:dyDescent="0.2"/>
    <row r="483" s="80" customFormat="1" x14ac:dyDescent="0.2"/>
    <row r="484" s="80" customFormat="1" x14ac:dyDescent="0.2"/>
    <row r="485" s="80" customFormat="1" x14ac:dyDescent="0.2"/>
    <row r="486" s="80" customFormat="1" x14ac:dyDescent="0.2"/>
    <row r="487" s="80" customFormat="1" x14ac:dyDescent="0.2"/>
    <row r="488" s="80" customFormat="1" x14ac:dyDescent="0.2"/>
    <row r="489" s="80" customFormat="1" x14ac:dyDescent="0.2"/>
    <row r="490" s="80" customFormat="1" x14ac:dyDescent="0.2"/>
    <row r="491" s="80" customFormat="1" x14ac:dyDescent="0.2"/>
    <row r="492" s="80" customFormat="1" x14ac:dyDescent="0.2"/>
    <row r="493" s="80" customFormat="1" x14ac:dyDescent="0.2"/>
    <row r="494" s="80" customFormat="1" x14ac:dyDescent="0.2"/>
    <row r="495" s="80" customFormat="1" x14ac:dyDescent="0.2"/>
    <row r="496" s="80" customFormat="1" x14ac:dyDescent="0.2"/>
    <row r="497" s="80" customFormat="1" x14ac:dyDescent="0.2"/>
    <row r="498" s="80" customFormat="1" x14ac:dyDescent="0.2"/>
    <row r="499" s="80" customFormat="1" x14ac:dyDescent="0.2"/>
    <row r="500" s="80" customFormat="1" x14ac:dyDescent="0.2"/>
    <row r="501" s="80" customFormat="1" x14ac:dyDescent="0.2"/>
    <row r="502" s="80" customFormat="1" x14ac:dyDescent="0.2"/>
    <row r="503" s="80" customFormat="1" x14ac:dyDescent="0.2"/>
    <row r="504" s="80" customFormat="1" x14ac:dyDescent="0.2"/>
    <row r="505" s="80" customFormat="1" x14ac:dyDescent="0.2"/>
    <row r="506" s="80" customFormat="1" x14ac:dyDescent="0.2"/>
    <row r="507" s="80" customFormat="1" x14ac:dyDescent="0.2"/>
    <row r="508" s="80" customFormat="1" x14ac:dyDescent="0.2"/>
    <row r="509" s="80" customFormat="1" x14ac:dyDescent="0.2"/>
    <row r="510" s="80" customFormat="1" x14ac:dyDescent="0.2"/>
    <row r="511" s="80" customFormat="1" x14ac:dyDescent="0.2"/>
    <row r="512" s="80" customFormat="1" x14ac:dyDescent="0.2"/>
    <row r="513" s="80" customFormat="1" x14ac:dyDescent="0.2"/>
    <row r="514" s="80" customFormat="1" x14ac:dyDescent="0.2"/>
    <row r="515" s="80" customFormat="1" x14ac:dyDescent="0.2"/>
    <row r="516" s="80" customFormat="1" x14ac:dyDescent="0.2"/>
    <row r="517" s="80" customFormat="1" x14ac:dyDescent="0.2"/>
    <row r="518" s="80" customFormat="1" x14ac:dyDescent="0.2"/>
    <row r="519" s="80" customFormat="1" x14ac:dyDescent="0.2"/>
    <row r="520" s="80" customFormat="1" x14ac:dyDescent="0.2"/>
    <row r="521" s="80" customFormat="1" x14ac:dyDescent="0.2"/>
    <row r="522" s="80" customFormat="1" x14ac:dyDescent="0.2"/>
    <row r="523" s="80" customFormat="1" x14ac:dyDescent="0.2"/>
    <row r="524" s="80" customFormat="1" x14ac:dyDescent="0.2"/>
    <row r="525" s="80" customFormat="1" x14ac:dyDescent="0.2"/>
    <row r="526" s="80" customFormat="1" x14ac:dyDescent="0.2"/>
    <row r="527" s="80" customFormat="1" x14ac:dyDescent="0.2"/>
    <row r="528" s="80" customFormat="1" x14ac:dyDescent="0.2"/>
    <row r="529" s="80" customFormat="1" x14ac:dyDescent="0.2"/>
    <row r="530" s="80" customFormat="1" x14ac:dyDescent="0.2"/>
    <row r="531" s="80" customFormat="1" x14ac:dyDescent="0.2"/>
    <row r="532" s="80" customFormat="1" x14ac:dyDescent="0.2"/>
    <row r="533" s="80" customFormat="1" x14ac:dyDescent="0.2"/>
    <row r="534" s="80" customFormat="1" x14ac:dyDescent="0.2"/>
    <row r="535" s="80" customFormat="1" x14ac:dyDescent="0.2"/>
    <row r="536" s="80" customFormat="1" x14ac:dyDescent="0.2"/>
    <row r="537" s="80" customFormat="1" x14ac:dyDescent="0.2"/>
    <row r="538" s="80" customFormat="1" x14ac:dyDescent="0.2"/>
    <row r="539" s="80" customFormat="1" x14ac:dyDescent="0.2"/>
    <row r="540" s="80" customFormat="1" x14ac:dyDescent="0.2"/>
    <row r="541" s="80" customFormat="1" x14ac:dyDescent="0.2"/>
    <row r="542" s="80" customFormat="1" x14ac:dyDescent="0.2"/>
    <row r="543" s="80" customFormat="1" x14ac:dyDescent="0.2"/>
    <row r="544" s="80" customFormat="1" x14ac:dyDescent="0.2"/>
    <row r="545" s="80" customFormat="1" x14ac:dyDescent="0.2"/>
    <row r="546" s="80" customFormat="1" x14ac:dyDescent="0.2"/>
    <row r="547" s="80" customFormat="1" x14ac:dyDescent="0.2"/>
    <row r="548" s="80" customFormat="1" x14ac:dyDescent="0.2"/>
    <row r="549" s="80" customFormat="1" x14ac:dyDescent="0.2"/>
    <row r="550" s="80" customFormat="1" x14ac:dyDescent="0.2"/>
    <row r="551" s="80" customFormat="1" x14ac:dyDescent="0.2"/>
    <row r="552" s="80" customFormat="1" x14ac:dyDescent="0.2"/>
    <row r="553" s="80" customFormat="1" x14ac:dyDescent="0.2"/>
    <row r="554" s="80" customFormat="1" x14ac:dyDescent="0.2"/>
    <row r="555" s="80" customFormat="1" x14ac:dyDescent="0.2"/>
    <row r="556" s="80" customFormat="1" x14ac:dyDescent="0.2"/>
    <row r="557" s="80" customFormat="1" x14ac:dyDescent="0.2"/>
    <row r="558" s="80" customFormat="1" x14ac:dyDescent="0.2"/>
    <row r="559" s="80" customFormat="1" x14ac:dyDescent="0.2"/>
    <row r="560" s="80" customFormat="1" x14ac:dyDescent="0.2"/>
    <row r="561" s="80" customFormat="1" x14ac:dyDescent="0.2"/>
    <row r="562" s="80" customFormat="1" x14ac:dyDescent="0.2"/>
    <row r="563" s="80" customFormat="1" x14ac:dyDescent="0.2"/>
    <row r="564" s="80" customFormat="1" x14ac:dyDescent="0.2"/>
    <row r="565" s="80" customFormat="1" x14ac:dyDescent="0.2"/>
    <row r="566" s="80" customFormat="1" x14ac:dyDescent="0.2"/>
    <row r="567" s="80" customFormat="1" x14ac:dyDescent="0.2"/>
    <row r="568" s="80" customFormat="1" x14ac:dyDescent="0.2"/>
    <row r="569" s="80" customFormat="1" x14ac:dyDescent="0.2"/>
    <row r="570" s="80" customFormat="1" x14ac:dyDescent="0.2"/>
    <row r="571" s="80" customFormat="1" x14ac:dyDescent="0.2"/>
    <row r="572" s="80" customFormat="1" x14ac:dyDescent="0.2"/>
    <row r="573" s="80" customFormat="1" x14ac:dyDescent="0.2"/>
    <row r="574" s="80" customFormat="1" x14ac:dyDescent="0.2"/>
    <row r="575" s="80" customFormat="1" x14ac:dyDescent="0.2"/>
    <row r="576" s="80" customFormat="1" x14ac:dyDescent="0.2"/>
    <row r="577" s="80" customFormat="1" x14ac:dyDescent="0.2"/>
    <row r="578" s="80" customFormat="1" x14ac:dyDescent="0.2"/>
    <row r="579" s="80" customFormat="1" x14ac:dyDescent="0.2"/>
    <row r="580" s="80" customFormat="1" x14ac:dyDescent="0.2"/>
    <row r="581" s="80" customFormat="1" x14ac:dyDescent="0.2"/>
    <row r="582" s="80" customFormat="1" x14ac:dyDescent="0.2"/>
    <row r="583" s="80" customFormat="1" x14ac:dyDescent="0.2"/>
    <row r="584" s="80" customFormat="1" x14ac:dyDescent="0.2"/>
    <row r="585" s="80" customFormat="1" x14ac:dyDescent="0.2"/>
    <row r="586" s="80" customFormat="1" x14ac:dyDescent="0.2"/>
    <row r="587" s="80" customFormat="1" x14ac:dyDescent="0.2"/>
    <row r="588" s="80" customFormat="1" x14ac:dyDescent="0.2"/>
    <row r="589" s="80" customFormat="1" x14ac:dyDescent="0.2"/>
    <row r="590" s="80" customFormat="1" x14ac:dyDescent="0.2"/>
    <row r="591" s="80" customFormat="1" x14ac:dyDescent="0.2"/>
    <row r="592" s="80" customFormat="1" x14ac:dyDescent="0.2"/>
    <row r="593" s="80" customFormat="1" x14ac:dyDescent="0.2"/>
    <row r="594" s="80" customFormat="1" x14ac:dyDescent="0.2"/>
    <row r="595" s="80" customFormat="1" x14ac:dyDescent="0.2"/>
    <row r="596" s="80" customFormat="1" x14ac:dyDescent="0.2"/>
    <row r="597" s="80" customFormat="1" x14ac:dyDescent="0.2"/>
    <row r="598" s="80" customFormat="1" x14ac:dyDescent="0.2"/>
    <row r="599" s="80" customFormat="1" x14ac:dyDescent="0.2"/>
    <row r="600" s="80" customFormat="1" x14ac:dyDescent="0.2"/>
    <row r="601" s="80" customFormat="1" x14ac:dyDescent="0.2"/>
    <row r="602" s="80" customFormat="1" x14ac:dyDescent="0.2"/>
    <row r="603" s="80" customFormat="1" x14ac:dyDescent="0.2"/>
    <row r="604" s="80" customFormat="1" x14ac:dyDescent="0.2"/>
    <row r="605" s="80" customFormat="1" x14ac:dyDescent="0.2"/>
    <row r="606" s="80" customFormat="1" x14ac:dyDescent="0.2"/>
    <row r="607" s="80" customFormat="1" x14ac:dyDescent="0.2"/>
    <row r="608" s="80" customFormat="1" x14ac:dyDescent="0.2"/>
    <row r="609" s="80" customFormat="1" x14ac:dyDescent="0.2"/>
    <row r="610" s="80" customFormat="1" x14ac:dyDescent="0.2"/>
    <row r="611" s="80" customFormat="1" x14ac:dyDescent="0.2"/>
    <row r="612" s="80" customFormat="1" x14ac:dyDescent="0.2"/>
    <row r="613" s="80" customFormat="1" x14ac:dyDescent="0.2"/>
    <row r="614" s="80" customFormat="1" x14ac:dyDescent="0.2"/>
    <row r="615" s="80" customFormat="1" x14ac:dyDescent="0.2"/>
    <row r="616" s="80" customFormat="1" x14ac:dyDescent="0.2"/>
    <row r="617" s="80" customFormat="1" x14ac:dyDescent="0.2"/>
    <row r="618" s="80" customFormat="1" x14ac:dyDescent="0.2"/>
    <row r="619" s="80" customFormat="1" x14ac:dyDescent="0.2"/>
    <row r="620" s="80" customFormat="1" x14ac:dyDescent="0.2"/>
    <row r="621" s="80" customFormat="1" x14ac:dyDescent="0.2"/>
    <row r="622" s="80" customFormat="1" x14ac:dyDescent="0.2"/>
    <row r="623" s="80" customFormat="1" x14ac:dyDescent="0.2"/>
    <row r="624" s="80" customFormat="1" x14ac:dyDescent="0.2"/>
    <row r="625" s="80" customFormat="1" x14ac:dyDescent="0.2"/>
    <row r="626" s="80" customFormat="1" x14ac:dyDescent="0.2"/>
    <row r="627" s="80" customFormat="1" x14ac:dyDescent="0.2"/>
    <row r="628" s="80" customFormat="1" x14ac:dyDescent="0.2"/>
    <row r="629" s="80" customFormat="1" x14ac:dyDescent="0.2"/>
    <row r="630" s="80" customFormat="1" x14ac:dyDescent="0.2"/>
    <row r="631" s="80" customFormat="1" x14ac:dyDescent="0.2"/>
    <row r="632" s="80" customFormat="1" x14ac:dyDescent="0.2"/>
    <row r="633" s="80" customFormat="1" x14ac:dyDescent="0.2"/>
    <row r="634" s="80" customFormat="1" x14ac:dyDescent="0.2"/>
    <row r="635" s="80" customFormat="1" x14ac:dyDescent="0.2"/>
    <row r="636" s="80" customFormat="1" x14ac:dyDescent="0.2"/>
    <row r="637" s="80" customFormat="1" x14ac:dyDescent="0.2"/>
    <row r="638" s="80" customFormat="1" x14ac:dyDescent="0.2"/>
    <row r="639" s="80" customFormat="1" x14ac:dyDescent="0.2"/>
    <row r="640" s="80" customFormat="1" x14ac:dyDescent="0.2"/>
    <row r="641" s="80" customFormat="1" x14ac:dyDescent="0.2"/>
    <row r="642" s="80" customFormat="1" x14ac:dyDescent="0.2"/>
    <row r="643" s="80" customFormat="1" x14ac:dyDescent="0.2"/>
    <row r="644" s="80" customFormat="1" x14ac:dyDescent="0.2"/>
    <row r="645" s="80" customFormat="1" x14ac:dyDescent="0.2"/>
    <row r="646" s="80" customFormat="1" x14ac:dyDescent="0.2"/>
    <row r="647" s="80" customFormat="1" x14ac:dyDescent="0.2"/>
    <row r="648" s="80" customFormat="1" x14ac:dyDescent="0.2"/>
    <row r="649" s="80" customFormat="1" x14ac:dyDescent="0.2"/>
    <row r="650" s="80" customFormat="1" x14ac:dyDescent="0.2"/>
    <row r="651" s="80" customFormat="1" x14ac:dyDescent="0.2"/>
    <row r="652" s="80" customFormat="1" x14ac:dyDescent="0.2"/>
    <row r="653" s="80" customFormat="1" x14ac:dyDescent="0.2"/>
    <row r="654" s="80" customFormat="1" x14ac:dyDescent="0.2"/>
    <row r="655" s="80" customFormat="1" x14ac:dyDescent="0.2"/>
    <row r="656" s="80" customFormat="1" x14ac:dyDescent="0.2"/>
    <row r="657" s="80" customFormat="1" x14ac:dyDescent="0.2"/>
    <row r="658" s="80" customFormat="1" x14ac:dyDescent="0.2"/>
    <row r="659" s="80" customFormat="1" x14ac:dyDescent="0.2"/>
    <row r="660" s="80" customFormat="1" x14ac:dyDescent="0.2"/>
    <row r="661" s="80" customFormat="1" x14ac:dyDescent="0.2"/>
    <row r="662" s="80" customFormat="1" x14ac:dyDescent="0.2"/>
    <row r="663" s="80" customFormat="1" x14ac:dyDescent="0.2"/>
    <row r="664" s="80" customFormat="1" x14ac:dyDescent="0.2"/>
    <row r="665" s="80" customFormat="1" x14ac:dyDescent="0.2"/>
    <row r="666" s="80" customFormat="1" x14ac:dyDescent="0.2"/>
    <row r="667" s="80" customFormat="1" x14ac:dyDescent="0.2"/>
    <row r="668" s="80" customFormat="1" x14ac:dyDescent="0.2"/>
    <row r="669" s="80" customFormat="1" x14ac:dyDescent="0.2"/>
    <row r="670" s="80" customFormat="1" x14ac:dyDescent="0.2"/>
    <row r="671" s="80" customFormat="1" x14ac:dyDescent="0.2"/>
    <row r="672" s="80" customFormat="1" x14ac:dyDescent="0.2"/>
    <row r="673" s="80" customFormat="1" x14ac:dyDescent="0.2"/>
    <row r="674" s="80" customFormat="1" x14ac:dyDescent="0.2"/>
    <row r="675" s="80" customFormat="1" x14ac:dyDescent="0.2"/>
    <row r="676" s="80" customFormat="1" x14ac:dyDescent="0.2"/>
    <row r="677" s="80" customFormat="1" x14ac:dyDescent="0.2"/>
    <row r="678" s="80" customFormat="1" x14ac:dyDescent="0.2"/>
    <row r="679" s="80" customFormat="1" x14ac:dyDescent="0.2"/>
    <row r="680" s="80" customFormat="1" x14ac:dyDescent="0.2"/>
    <row r="681" s="80" customFormat="1" x14ac:dyDescent="0.2"/>
    <row r="682" s="80" customFormat="1" x14ac:dyDescent="0.2"/>
    <row r="683" s="80" customFormat="1" x14ac:dyDescent="0.2"/>
    <row r="684" s="80" customFormat="1" x14ac:dyDescent="0.2"/>
    <row r="685" s="80" customFormat="1" x14ac:dyDescent="0.2"/>
    <row r="686" s="80" customFormat="1" x14ac:dyDescent="0.2"/>
    <row r="687" s="80" customFormat="1" x14ac:dyDescent="0.2"/>
    <row r="688" s="80" customFormat="1" x14ac:dyDescent="0.2"/>
    <row r="689" s="80" customFormat="1" x14ac:dyDescent="0.2"/>
    <row r="690" s="80" customFormat="1" x14ac:dyDescent="0.2"/>
    <row r="691" s="80" customFormat="1" x14ac:dyDescent="0.2"/>
    <row r="692" s="80" customFormat="1" x14ac:dyDescent="0.2"/>
    <row r="693" s="80" customFormat="1" x14ac:dyDescent="0.2"/>
    <row r="694" s="80" customFormat="1" x14ac:dyDescent="0.2"/>
    <row r="695" s="80" customFormat="1" x14ac:dyDescent="0.2"/>
    <row r="696" s="80" customFormat="1" x14ac:dyDescent="0.2"/>
    <row r="697" s="80" customFormat="1" x14ac:dyDescent="0.2"/>
    <row r="698" s="80" customFormat="1" x14ac:dyDescent="0.2"/>
    <row r="699" s="80" customFormat="1" x14ac:dyDescent="0.2"/>
    <row r="700" s="80" customFormat="1" x14ac:dyDescent="0.2"/>
    <row r="701" s="80" customFormat="1" x14ac:dyDescent="0.2"/>
    <row r="702" s="80" customFormat="1" x14ac:dyDescent="0.2"/>
    <row r="703" s="80" customFormat="1" x14ac:dyDescent="0.2"/>
    <row r="704" s="80" customFormat="1" x14ac:dyDescent="0.2"/>
    <row r="705" s="80" customFormat="1" x14ac:dyDescent="0.2"/>
    <row r="706" s="80" customFormat="1" x14ac:dyDescent="0.2"/>
    <row r="707" s="80" customFormat="1" x14ac:dyDescent="0.2"/>
    <row r="708" s="80" customFormat="1" x14ac:dyDescent="0.2"/>
    <row r="709" s="80" customFormat="1" x14ac:dyDescent="0.2"/>
    <row r="710" s="80" customFormat="1" x14ac:dyDescent="0.2"/>
    <row r="711" s="80" customFormat="1" x14ac:dyDescent="0.2"/>
    <row r="712" s="80" customFormat="1" x14ac:dyDescent="0.2"/>
    <row r="713" s="80" customFormat="1" x14ac:dyDescent="0.2"/>
    <row r="714" s="80" customFormat="1" x14ac:dyDescent="0.2"/>
    <row r="715" s="80" customFormat="1" x14ac:dyDescent="0.2"/>
    <row r="716" s="80" customFormat="1" x14ac:dyDescent="0.2"/>
    <row r="717" s="80" customFormat="1" x14ac:dyDescent="0.2"/>
    <row r="718" s="80" customFormat="1" x14ac:dyDescent="0.2"/>
    <row r="719" s="80" customFormat="1" x14ac:dyDescent="0.2"/>
    <row r="720" s="80" customFormat="1" x14ac:dyDescent="0.2"/>
    <row r="721" s="80" customFormat="1" x14ac:dyDescent="0.2"/>
    <row r="722" s="80" customFormat="1" x14ac:dyDescent="0.2"/>
    <row r="723" s="80" customFormat="1" x14ac:dyDescent="0.2"/>
    <row r="724" s="80" customFormat="1" x14ac:dyDescent="0.2"/>
    <row r="725" s="80" customFormat="1" x14ac:dyDescent="0.2"/>
    <row r="726" s="80" customFormat="1" x14ac:dyDescent="0.2"/>
    <row r="727" s="80" customFormat="1" x14ac:dyDescent="0.2"/>
    <row r="728" s="80" customFormat="1" x14ac:dyDescent="0.2"/>
    <row r="729" s="80" customFormat="1" x14ac:dyDescent="0.2"/>
    <row r="730" s="80" customFormat="1" x14ac:dyDescent="0.2"/>
    <row r="731" s="80" customFormat="1" x14ac:dyDescent="0.2"/>
    <row r="732" s="80" customFormat="1" x14ac:dyDescent="0.2"/>
    <row r="733" s="80" customFormat="1" x14ac:dyDescent="0.2"/>
    <row r="734" s="80" customFormat="1" x14ac:dyDescent="0.2"/>
    <row r="735" s="80" customFormat="1" x14ac:dyDescent="0.2"/>
    <row r="736" s="80" customFormat="1" x14ac:dyDescent="0.2"/>
    <row r="737" s="80" customFormat="1" x14ac:dyDescent="0.2"/>
    <row r="738" s="80" customFormat="1" x14ac:dyDescent="0.2"/>
    <row r="739" s="80" customFormat="1" x14ac:dyDescent="0.2"/>
    <row r="740" s="80" customFormat="1" x14ac:dyDescent="0.2"/>
    <row r="741" s="80" customFormat="1" x14ac:dyDescent="0.2"/>
    <row r="742" s="80" customFormat="1" x14ac:dyDescent="0.2"/>
    <row r="743" s="80" customFormat="1" x14ac:dyDescent="0.2"/>
    <row r="744" s="80" customFormat="1" x14ac:dyDescent="0.2"/>
    <row r="745" s="80" customFormat="1" x14ac:dyDescent="0.2"/>
    <row r="746" s="80" customFormat="1" x14ac:dyDescent="0.2"/>
    <row r="747" s="80" customFormat="1" x14ac:dyDescent="0.2"/>
    <row r="748" s="80" customFormat="1" x14ac:dyDescent="0.2"/>
    <row r="749" s="80" customFormat="1" x14ac:dyDescent="0.2"/>
    <row r="750" s="80" customFormat="1" x14ac:dyDescent="0.2"/>
    <row r="751" s="80" customFormat="1" x14ac:dyDescent="0.2"/>
    <row r="752" s="80" customFormat="1" x14ac:dyDescent="0.2"/>
    <row r="753" s="80" customFormat="1" x14ac:dyDescent="0.2"/>
    <row r="754" s="80" customFormat="1" x14ac:dyDescent="0.2"/>
    <row r="755" s="80" customFormat="1" x14ac:dyDescent="0.2"/>
    <row r="756" s="80" customFormat="1" x14ac:dyDescent="0.2"/>
    <row r="757" s="80" customFormat="1" x14ac:dyDescent="0.2"/>
    <row r="758" s="80" customFormat="1" x14ac:dyDescent="0.2"/>
    <row r="759" s="80" customFormat="1" x14ac:dyDescent="0.2"/>
    <row r="760" s="80" customFormat="1" x14ac:dyDescent="0.2"/>
    <row r="761" s="80" customFormat="1" x14ac:dyDescent="0.2"/>
    <row r="762" s="80" customFormat="1" x14ac:dyDescent="0.2"/>
    <row r="763" s="80" customFormat="1" x14ac:dyDescent="0.2"/>
    <row r="764" s="80" customFormat="1" x14ac:dyDescent="0.2"/>
    <row r="765" s="80" customFormat="1" x14ac:dyDescent="0.2"/>
    <row r="766" s="80" customFormat="1" x14ac:dyDescent="0.2"/>
    <row r="767" s="80" customFormat="1" x14ac:dyDescent="0.2"/>
    <row r="768" s="80" customFormat="1" x14ac:dyDescent="0.2"/>
    <row r="769" s="80" customFormat="1" x14ac:dyDescent="0.2"/>
    <row r="770" s="80" customFormat="1" x14ac:dyDescent="0.2"/>
    <row r="771" s="80" customFormat="1" x14ac:dyDescent="0.2"/>
    <row r="772" s="80" customFormat="1" x14ac:dyDescent="0.2"/>
    <row r="773" s="80" customFormat="1" x14ac:dyDescent="0.2"/>
    <row r="774" s="80" customFormat="1" x14ac:dyDescent="0.2"/>
    <row r="775" s="80" customFormat="1" x14ac:dyDescent="0.2"/>
    <row r="776" s="80" customFormat="1" x14ac:dyDescent="0.2"/>
    <row r="777" s="80" customFormat="1" x14ac:dyDescent="0.2"/>
    <row r="778" s="80" customFormat="1" x14ac:dyDescent="0.2"/>
    <row r="779" s="80" customFormat="1" x14ac:dyDescent="0.2"/>
    <row r="780" s="80" customFormat="1" x14ac:dyDescent="0.2"/>
    <row r="781" s="80" customFormat="1" x14ac:dyDescent="0.2"/>
    <row r="782" s="80" customFormat="1" x14ac:dyDescent="0.2"/>
    <row r="783" s="80" customFormat="1" x14ac:dyDescent="0.2"/>
    <row r="784" s="80" customFormat="1" x14ac:dyDescent="0.2"/>
    <row r="785" s="80" customFormat="1" x14ac:dyDescent="0.2"/>
    <row r="786" s="80" customFormat="1" x14ac:dyDescent="0.2"/>
    <row r="787" s="80" customFormat="1" x14ac:dyDescent="0.2"/>
    <row r="788" s="80" customFormat="1" x14ac:dyDescent="0.2"/>
    <row r="789" s="80" customFormat="1" x14ac:dyDescent="0.2"/>
    <row r="790" s="80" customFormat="1" x14ac:dyDescent="0.2"/>
    <row r="791" s="80" customFormat="1" x14ac:dyDescent="0.2"/>
    <row r="792" s="80" customFormat="1" x14ac:dyDescent="0.2"/>
    <row r="793" s="80" customFormat="1" x14ac:dyDescent="0.2"/>
    <row r="794" s="80" customFormat="1" x14ac:dyDescent="0.2"/>
    <row r="795" s="80" customFormat="1" x14ac:dyDescent="0.2"/>
    <row r="796" s="80" customFormat="1" x14ac:dyDescent="0.2"/>
    <row r="797" s="80" customFormat="1" x14ac:dyDescent="0.2"/>
    <row r="798" s="80" customFormat="1" x14ac:dyDescent="0.2"/>
    <row r="799" s="80" customFormat="1" x14ac:dyDescent="0.2"/>
    <row r="800" s="80" customFormat="1" x14ac:dyDescent="0.2"/>
    <row r="801" s="80" customFormat="1" x14ac:dyDescent="0.2"/>
    <row r="802" s="80" customFormat="1" x14ac:dyDescent="0.2"/>
    <row r="803" s="80" customFormat="1" x14ac:dyDescent="0.2"/>
    <row r="804" s="80" customFormat="1" x14ac:dyDescent="0.2"/>
    <row r="805" s="80" customFormat="1" x14ac:dyDescent="0.2"/>
    <row r="806" s="80" customFormat="1" x14ac:dyDescent="0.2"/>
    <row r="807" s="80" customFormat="1" x14ac:dyDescent="0.2"/>
    <row r="808" s="80" customFormat="1" x14ac:dyDescent="0.2"/>
    <row r="809" s="80" customFormat="1" x14ac:dyDescent="0.2"/>
    <row r="810" s="80" customFormat="1" x14ac:dyDescent="0.2"/>
    <row r="811" s="80" customFormat="1" x14ac:dyDescent="0.2"/>
    <row r="812" s="80" customFormat="1" x14ac:dyDescent="0.2"/>
    <row r="813" s="80" customFormat="1" x14ac:dyDescent="0.2"/>
    <row r="814" s="80" customFormat="1" x14ac:dyDescent="0.2"/>
    <row r="815" s="80" customFormat="1" x14ac:dyDescent="0.2"/>
    <row r="816" s="80" customFormat="1" x14ac:dyDescent="0.2"/>
    <row r="817" s="80" customFormat="1" x14ac:dyDescent="0.2"/>
    <row r="818" s="80" customFormat="1" x14ac:dyDescent="0.2"/>
    <row r="819" s="80" customFormat="1" x14ac:dyDescent="0.2"/>
    <row r="820" s="80" customFormat="1" x14ac:dyDescent="0.2"/>
    <row r="821" s="80" customFormat="1" x14ac:dyDescent="0.2"/>
    <row r="822" s="80" customFormat="1" x14ac:dyDescent="0.2"/>
    <row r="823" s="80" customFormat="1" x14ac:dyDescent="0.2"/>
    <row r="824" s="80" customFormat="1" x14ac:dyDescent="0.2"/>
    <row r="825" s="80" customFormat="1" x14ac:dyDescent="0.2"/>
    <row r="826" s="80" customFormat="1" x14ac:dyDescent="0.2"/>
    <row r="827" s="80" customFormat="1" x14ac:dyDescent="0.2"/>
    <row r="828" s="80" customFormat="1" x14ac:dyDescent="0.2"/>
    <row r="829" s="80" customFormat="1" x14ac:dyDescent="0.2"/>
    <row r="830" s="80" customFormat="1" x14ac:dyDescent="0.2"/>
    <row r="831" s="80" customFormat="1" x14ac:dyDescent="0.2"/>
    <row r="832" s="80" customFormat="1" x14ac:dyDescent="0.2"/>
    <row r="833" s="80" customFormat="1" x14ac:dyDescent="0.2"/>
    <row r="834" s="80" customFormat="1" x14ac:dyDescent="0.2"/>
    <row r="835" s="80" customFormat="1" x14ac:dyDescent="0.2"/>
    <row r="836" s="80" customFormat="1" x14ac:dyDescent="0.2"/>
    <row r="837" s="80" customFormat="1" x14ac:dyDescent="0.2"/>
    <row r="838" s="80" customFormat="1" x14ac:dyDescent="0.2"/>
    <row r="839" s="80" customFormat="1" x14ac:dyDescent="0.2"/>
    <row r="840" s="80" customFormat="1" x14ac:dyDescent="0.2"/>
    <row r="841" s="80" customFormat="1" x14ac:dyDescent="0.2"/>
    <row r="842" s="80" customFormat="1" x14ac:dyDescent="0.2"/>
    <row r="843" s="80" customFormat="1" x14ac:dyDescent="0.2"/>
    <row r="844" s="80" customFormat="1" x14ac:dyDescent="0.2"/>
    <row r="845" s="80" customFormat="1" x14ac:dyDescent="0.2"/>
    <row r="846" s="80" customFormat="1" x14ac:dyDescent="0.2"/>
    <row r="847" s="80" customFormat="1" x14ac:dyDescent="0.2"/>
    <row r="848" s="80" customFormat="1" x14ac:dyDescent="0.2"/>
    <row r="849" s="80" customFormat="1" x14ac:dyDescent="0.2"/>
    <row r="850" s="80" customFormat="1" x14ac:dyDescent="0.2"/>
    <row r="851" s="80" customFormat="1" x14ac:dyDescent="0.2"/>
    <row r="852" s="80" customFormat="1" x14ac:dyDescent="0.2"/>
    <row r="853" s="80" customFormat="1" x14ac:dyDescent="0.2"/>
    <row r="854" s="80" customFormat="1" x14ac:dyDescent="0.2"/>
    <row r="855" s="80" customFormat="1" x14ac:dyDescent="0.2"/>
    <row r="856" s="80" customFormat="1" x14ac:dyDescent="0.2"/>
    <row r="857" s="80" customFormat="1" x14ac:dyDescent="0.2"/>
    <row r="858" s="80" customFormat="1" x14ac:dyDescent="0.2"/>
    <row r="859" s="80" customFormat="1" x14ac:dyDescent="0.2"/>
    <row r="860" s="80" customFormat="1" x14ac:dyDescent="0.2"/>
    <row r="861" s="80" customFormat="1" x14ac:dyDescent="0.2"/>
    <row r="862" s="80" customFormat="1" x14ac:dyDescent="0.2"/>
    <row r="863" s="80" customFormat="1" x14ac:dyDescent="0.2"/>
    <row r="864" s="80" customFormat="1" x14ac:dyDescent="0.2"/>
    <row r="865" s="80" customFormat="1" x14ac:dyDescent="0.2"/>
    <row r="866" s="80" customFormat="1" x14ac:dyDescent="0.2"/>
    <row r="867" s="80" customFormat="1" x14ac:dyDescent="0.2"/>
    <row r="868" s="80" customFormat="1" x14ac:dyDescent="0.2"/>
    <row r="869" s="80" customFormat="1" x14ac:dyDescent="0.2"/>
    <row r="870" s="80" customFormat="1" x14ac:dyDescent="0.2"/>
    <row r="871" s="80" customFormat="1" x14ac:dyDescent="0.2"/>
    <row r="872" s="80" customFormat="1" x14ac:dyDescent="0.2"/>
    <row r="873" s="80" customFormat="1" x14ac:dyDescent="0.2"/>
    <row r="874" s="80" customFormat="1" x14ac:dyDescent="0.2"/>
    <row r="875" s="80" customFormat="1" x14ac:dyDescent="0.2"/>
    <row r="876" s="80" customFormat="1" x14ac:dyDescent="0.2"/>
    <row r="877" s="80" customFormat="1" x14ac:dyDescent="0.2"/>
    <row r="878" s="80" customFormat="1" x14ac:dyDescent="0.2"/>
    <row r="879" s="80" customFormat="1" x14ac:dyDescent="0.2"/>
    <row r="880" s="80" customFormat="1" x14ac:dyDescent="0.2"/>
    <row r="881" s="80" customFormat="1" x14ac:dyDescent="0.2"/>
    <row r="882" s="80" customFormat="1" x14ac:dyDescent="0.2"/>
    <row r="883" s="80" customFormat="1" x14ac:dyDescent="0.2"/>
    <row r="884" s="80" customFormat="1" x14ac:dyDescent="0.2"/>
    <row r="885" s="80" customFormat="1" x14ac:dyDescent="0.2"/>
    <row r="886" s="80" customFormat="1" x14ac:dyDescent="0.2"/>
    <row r="887" s="80" customFormat="1" x14ac:dyDescent="0.2"/>
    <row r="888" s="80" customFormat="1" x14ac:dyDescent="0.2"/>
    <row r="889" s="80" customFormat="1" x14ac:dyDescent="0.2"/>
    <row r="890" s="80" customFormat="1" x14ac:dyDescent="0.2"/>
    <row r="891" s="80" customFormat="1" x14ac:dyDescent="0.2"/>
    <row r="892" s="80" customFormat="1" x14ac:dyDescent="0.2"/>
    <row r="893" s="80" customFormat="1" x14ac:dyDescent="0.2"/>
    <row r="894" s="80" customFormat="1" x14ac:dyDescent="0.2"/>
    <row r="895" s="80" customFormat="1" x14ac:dyDescent="0.2"/>
    <row r="896" s="80" customFormat="1" x14ac:dyDescent="0.2"/>
    <row r="897" s="80" customFormat="1" x14ac:dyDescent="0.2"/>
    <row r="898" s="80" customFormat="1" x14ac:dyDescent="0.2"/>
    <row r="899" s="80" customFormat="1" x14ac:dyDescent="0.2"/>
    <row r="900" s="80" customFormat="1" x14ac:dyDescent="0.2"/>
    <row r="901" s="80" customFormat="1" x14ac:dyDescent="0.2"/>
    <row r="902" s="80" customFormat="1" x14ac:dyDescent="0.2"/>
    <row r="903" s="80" customFormat="1" x14ac:dyDescent="0.2"/>
    <row r="904" s="80" customFormat="1" x14ac:dyDescent="0.2"/>
    <row r="905" s="80" customFormat="1" x14ac:dyDescent="0.2"/>
    <row r="906" s="80" customFormat="1" x14ac:dyDescent="0.2"/>
    <row r="907" s="80" customFormat="1" x14ac:dyDescent="0.2"/>
    <row r="908" s="80" customFormat="1" x14ac:dyDescent="0.2"/>
    <row r="909" s="80" customFormat="1" x14ac:dyDescent="0.2"/>
    <row r="910" s="80" customFormat="1" x14ac:dyDescent="0.2"/>
    <row r="911" s="80" customFormat="1" x14ac:dyDescent="0.2"/>
    <row r="912" s="80" customFormat="1" x14ac:dyDescent="0.2"/>
    <row r="913" s="80" customFormat="1" x14ac:dyDescent="0.2"/>
    <row r="914" s="80" customFormat="1" x14ac:dyDescent="0.2"/>
    <row r="915" s="80" customFormat="1" x14ac:dyDescent="0.2"/>
    <row r="916" s="80" customFormat="1" x14ac:dyDescent="0.2"/>
    <row r="917" s="80" customFormat="1" x14ac:dyDescent="0.2"/>
    <row r="918" s="80" customFormat="1" x14ac:dyDescent="0.2"/>
    <row r="919" s="80" customFormat="1" x14ac:dyDescent="0.2"/>
    <row r="920" s="80" customFormat="1" x14ac:dyDescent="0.2"/>
    <row r="921" s="80" customFormat="1" x14ac:dyDescent="0.2"/>
    <row r="922" s="80" customFormat="1" x14ac:dyDescent="0.2"/>
    <row r="923" s="80" customFormat="1" x14ac:dyDescent="0.2"/>
    <row r="924" s="80" customFormat="1" x14ac:dyDescent="0.2"/>
    <row r="925" s="80" customFormat="1" x14ac:dyDescent="0.2"/>
    <row r="926" s="80" customFormat="1" x14ac:dyDescent="0.2"/>
    <row r="927" s="80" customFormat="1" x14ac:dyDescent="0.2"/>
    <row r="928" s="80" customFormat="1" x14ac:dyDescent="0.2"/>
    <row r="929" s="80" customFormat="1" x14ac:dyDescent="0.2"/>
    <row r="930" s="80" customFormat="1" x14ac:dyDescent="0.2"/>
    <row r="931" s="80" customFormat="1" x14ac:dyDescent="0.2"/>
    <row r="932" s="80" customFormat="1" x14ac:dyDescent="0.2"/>
    <row r="933" s="80" customFormat="1" x14ac:dyDescent="0.2"/>
    <row r="934" s="80" customFormat="1" x14ac:dyDescent="0.2"/>
    <row r="935" s="80" customFormat="1" x14ac:dyDescent="0.2"/>
    <row r="936" s="80" customFormat="1" x14ac:dyDescent="0.2"/>
    <row r="937" s="80" customFormat="1" x14ac:dyDescent="0.2"/>
    <row r="938" s="80" customFormat="1" x14ac:dyDescent="0.2"/>
    <row r="939" s="80" customFormat="1" x14ac:dyDescent="0.2"/>
    <row r="940" s="80" customFormat="1" x14ac:dyDescent="0.2"/>
    <row r="941" s="80" customFormat="1" x14ac:dyDescent="0.2"/>
    <row r="942" s="80" customFormat="1" x14ac:dyDescent="0.2"/>
    <row r="943" s="80" customFormat="1" x14ac:dyDescent="0.2"/>
    <row r="944" s="80" customFormat="1" x14ac:dyDescent="0.2"/>
    <row r="945" s="80" customFormat="1" x14ac:dyDescent="0.2"/>
    <row r="946" s="80" customFormat="1" x14ac:dyDescent="0.2"/>
    <row r="947" s="80" customFormat="1" x14ac:dyDescent="0.2"/>
    <row r="948" s="80" customFormat="1" x14ac:dyDescent="0.2"/>
    <row r="949" s="80" customFormat="1" x14ac:dyDescent="0.2"/>
    <row r="950" s="80" customFormat="1" x14ac:dyDescent="0.2"/>
    <row r="951" s="80" customFormat="1" x14ac:dyDescent="0.2"/>
    <row r="952" s="80" customFormat="1" x14ac:dyDescent="0.2"/>
    <row r="953" s="80" customFormat="1" x14ac:dyDescent="0.2"/>
    <row r="954" s="80" customFormat="1" x14ac:dyDescent="0.2"/>
    <row r="955" s="80" customFormat="1" x14ac:dyDescent="0.2"/>
    <row r="956" s="80" customFormat="1" x14ac:dyDescent="0.2"/>
    <row r="957" s="80" customFormat="1" x14ac:dyDescent="0.2"/>
    <row r="958" s="80" customFormat="1" x14ac:dyDescent="0.2"/>
    <row r="959" s="80" customFormat="1" x14ac:dyDescent="0.2"/>
    <row r="960" s="80" customFormat="1" x14ac:dyDescent="0.2"/>
    <row r="961" s="80" customFormat="1" x14ac:dyDescent="0.2"/>
    <row r="962" s="80" customFormat="1" x14ac:dyDescent="0.2"/>
    <row r="963" s="80" customFormat="1" x14ac:dyDescent="0.2"/>
    <row r="964" s="80" customFormat="1" x14ac:dyDescent="0.2"/>
    <row r="965" s="80" customFormat="1" x14ac:dyDescent="0.2"/>
    <row r="966" s="80" customFormat="1" x14ac:dyDescent="0.2"/>
    <row r="967" s="80" customFormat="1" x14ac:dyDescent="0.2"/>
    <row r="968" s="80" customFormat="1" x14ac:dyDescent="0.2"/>
    <row r="969" s="80" customFormat="1" x14ac:dyDescent="0.2"/>
    <row r="970" s="80" customFormat="1" x14ac:dyDescent="0.2"/>
    <row r="971" s="80" customFormat="1" x14ac:dyDescent="0.2"/>
    <row r="972" s="80" customFormat="1" x14ac:dyDescent="0.2"/>
    <row r="973" s="80" customFormat="1" x14ac:dyDescent="0.2"/>
    <row r="974" s="80" customFormat="1" x14ac:dyDescent="0.2"/>
    <row r="975" s="80" customFormat="1" x14ac:dyDescent="0.2"/>
    <row r="976" s="80" customFormat="1" x14ac:dyDescent="0.2"/>
    <row r="977" s="80" customFormat="1" x14ac:dyDescent="0.2"/>
    <row r="978" s="80" customFormat="1" x14ac:dyDescent="0.2"/>
    <row r="979" s="80" customFormat="1" x14ac:dyDescent="0.2"/>
    <row r="980" s="80" customFormat="1" x14ac:dyDescent="0.2"/>
    <row r="981" s="80" customFormat="1" x14ac:dyDescent="0.2"/>
    <row r="982" s="80" customFormat="1" x14ac:dyDescent="0.2"/>
    <row r="983" s="80" customFormat="1" x14ac:dyDescent="0.2"/>
    <row r="984" s="80" customFormat="1" x14ac:dyDescent="0.2"/>
    <row r="985" s="80" customFormat="1" x14ac:dyDescent="0.2"/>
    <row r="986" s="80" customFormat="1" x14ac:dyDescent="0.2"/>
    <row r="987" s="80" customFormat="1" x14ac:dyDescent="0.2"/>
    <row r="988" s="80" customFormat="1" x14ac:dyDescent="0.2"/>
    <row r="989" s="80" customFormat="1" x14ac:dyDescent="0.2"/>
    <row r="990" s="80" customFormat="1" x14ac:dyDescent="0.2"/>
    <row r="991" s="80" customFormat="1" x14ac:dyDescent="0.2"/>
    <row r="992" s="80" customFormat="1" x14ac:dyDescent="0.2"/>
    <row r="993" s="80" customFormat="1" x14ac:dyDescent="0.2"/>
    <row r="994" s="80" customFormat="1" x14ac:dyDescent="0.2"/>
    <row r="995" s="80" customFormat="1" x14ac:dyDescent="0.2"/>
    <row r="996" s="80" customFormat="1" x14ac:dyDescent="0.2"/>
    <row r="997" s="80" customFormat="1" x14ac:dyDescent="0.2"/>
    <row r="998" s="80" customFormat="1" x14ac:dyDescent="0.2"/>
    <row r="999" s="80" customFormat="1" x14ac:dyDescent="0.2"/>
    <row r="1000" s="80" customFormat="1" x14ac:dyDescent="0.2"/>
    <row r="1001" s="80" customFormat="1" x14ac:dyDescent="0.2"/>
    <row r="1002" s="80" customFormat="1" x14ac:dyDescent="0.2"/>
    <row r="1003" s="80" customFormat="1" x14ac:dyDescent="0.2"/>
    <row r="1004" s="80" customFormat="1" x14ac:dyDescent="0.2"/>
    <row r="1005" s="80" customFormat="1" x14ac:dyDescent="0.2"/>
    <row r="1006" s="80" customFormat="1" x14ac:dyDescent="0.2"/>
    <row r="1007" s="80" customFormat="1" x14ac:dyDescent="0.2"/>
    <row r="1008" s="80" customFormat="1" x14ac:dyDescent="0.2"/>
    <row r="1009" s="80" customFormat="1" x14ac:dyDescent="0.2"/>
    <row r="1010" s="80" customFormat="1" x14ac:dyDescent="0.2"/>
    <row r="1011" s="80" customFormat="1" x14ac:dyDescent="0.2"/>
    <row r="1012" s="80" customFormat="1" x14ac:dyDescent="0.2"/>
    <row r="1013" s="80" customFormat="1" x14ac:dyDescent="0.2"/>
    <row r="1014" s="80" customFormat="1" x14ac:dyDescent="0.2"/>
    <row r="1015" s="80" customFormat="1" x14ac:dyDescent="0.2"/>
    <row r="1016" s="80" customFormat="1" x14ac:dyDescent="0.2"/>
    <row r="1017" s="80" customFormat="1" x14ac:dyDescent="0.2"/>
    <row r="1018" s="80" customFormat="1" x14ac:dyDescent="0.2"/>
    <row r="1019" s="80" customFormat="1" x14ac:dyDescent="0.2"/>
    <row r="1020" s="80" customFormat="1" x14ac:dyDescent="0.2"/>
    <row r="1021" s="80" customFormat="1" x14ac:dyDescent="0.2"/>
    <row r="1022" s="80" customFormat="1" x14ac:dyDescent="0.2"/>
    <row r="1023" s="80" customFormat="1" x14ac:dyDescent="0.2"/>
    <row r="1024" s="80" customFormat="1" x14ac:dyDescent="0.2"/>
    <row r="1025" s="80" customFormat="1" x14ac:dyDescent="0.2"/>
    <row r="1026" s="80" customFormat="1" x14ac:dyDescent="0.2"/>
    <row r="1027" s="80" customFormat="1" x14ac:dyDescent="0.2"/>
    <row r="1028" s="80" customFormat="1" x14ac:dyDescent="0.2"/>
    <row r="1029" s="80" customFormat="1" x14ac:dyDescent="0.2"/>
    <row r="1030" s="80" customFormat="1" x14ac:dyDescent="0.2"/>
    <row r="1031" s="80" customFormat="1" x14ac:dyDescent="0.2"/>
    <row r="1032" s="80" customFormat="1" x14ac:dyDescent="0.2"/>
    <row r="1033" s="80" customFormat="1" x14ac:dyDescent="0.2"/>
    <row r="1034" s="80" customFormat="1" x14ac:dyDescent="0.2"/>
    <row r="1035" s="80" customFormat="1" x14ac:dyDescent="0.2"/>
    <row r="1036" s="80" customFormat="1" x14ac:dyDescent="0.2"/>
    <row r="1037" s="80" customFormat="1" x14ac:dyDescent="0.2"/>
    <row r="1038" s="80" customFormat="1" x14ac:dyDescent="0.2"/>
    <row r="1039" s="80" customFormat="1" x14ac:dyDescent="0.2"/>
    <row r="1040" s="80" customFormat="1" x14ac:dyDescent="0.2"/>
    <row r="1041" s="80" customFormat="1" x14ac:dyDescent="0.2"/>
    <row r="1042" s="80" customFormat="1" x14ac:dyDescent="0.2"/>
    <row r="1043" s="80" customFormat="1" x14ac:dyDescent="0.2"/>
    <row r="1044" s="80" customFormat="1" x14ac:dyDescent="0.2"/>
    <row r="1045" s="80" customFormat="1" x14ac:dyDescent="0.2"/>
    <row r="1046" s="80" customFormat="1" x14ac:dyDescent="0.2"/>
    <row r="1047" s="80" customFormat="1" x14ac:dyDescent="0.2"/>
    <row r="1048" s="80" customFormat="1" x14ac:dyDescent="0.2"/>
    <row r="1049" s="80" customFormat="1" x14ac:dyDescent="0.2"/>
    <row r="1050" s="80" customFormat="1" x14ac:dyDescent="0.2"/>
    <row r="1051" s="80" customFormat="1" x14ac:dyDescent="0.2"/>
    <row r="1052" s="80" customFormat="1" x14ac:dyDescent="0.2"/>
    <row r="1053" s="80" customFormat="1" x14ac:dyDescent="0.2"/>
    <row r="1054" s="80" customFormat="1" x14ac:dyDescent="0.2"/>
    <row r="1055" s="80" customFormat="1" x14ac:dyDescent="0.2"/>
    <row r="1056" s="80" customFormat="1" x14ac:dyDescent="0.2"/>
    <row r="1057" s="80" customFormat="1" x14ac:dyDescent="0.2"/>
    <row r="1058" s="80" customFormat="1" x14ac:dyDescent="0.2"/>
    <row r="1059" s="80" customFormat="1" x14ac:dyDescent="0.2"/>
    <row r="1060" s="80" customFormat="1" x14ac:dyDescent="0.2"/>
    <row r="1061" s="80" customFormat="1" x14ac:dyDescent="0.2"/>
    <row r="1062" s="80" customFormat="1" x14ac:dyDescent="0.2"/>
    <row r="1063" s="80" customFormat="1" x14ac:dyDescent="0.2"/>
    <row r="1064" s="80" customFormat="1" x14ac:dyDescent="0.2"/>
    <row r="1065" s="80" customFormat="1" x14ac:dyDescent="0.2"/>
    <row r="1066" s="80" customFormat="1" x14ac:dyDescent="0.2"/>
    <row r="1067" s="80" customFormat="1" x14ac:dyDescent="0.2"/>
    <row r="1068" s="80" customFormat="1" x14ac:dyDescent="0.2"/>
    <row r="1069" s="80" customFormat="1" x14ac:dyDescent="0.2"/>
    <row r="1070" s="80" customFormat="1" x14ac:dyDescent="0.2"/>
    <row r="1071" s="80" customFormat="1" x14ac:dyDescent="0.2"/>
    <row r="1072" s="80" customFormat="1" x14ac:dyDescent="0.2"/>
    <row r="1073" s="80" customFormat="1" x14ac:dyDescent="0.2"/>
    <row r="1074" s="80" customFormat="1" x14ac:dyDescent="0.2"/>
    <row r="1075" s="80" customFormat="1" x14ac:dyDescent="0.2"/>
    <row r="1076" s="80" customFormat="1" x14ac:dyDescent="0.2"/>
    <row r="1077" s="80" customFormat="1" x14ac:dyDescent="0.2"/>
    <row r="1078" s="80" customFormat="1" x14ac:dyDescent="0.2"/>
    <row r="1079" s="80" customFormat="1" x14ac:dyDescent="0.2"/>
    <row r="1080" s="80" customFormat="1" x14ac:dyDescent="0.2"/>
    <row r="1081" s="80" customFormat="1" x14ac:dyDescent="0.2"/>
    <row r="1082" s="80" customFormat="1" x14ac:dyDescent="0.2"/>
    <row r="1083" s="80" customFormat="1" x14ac:dyDescent="0.2"/>
    <row r="1084" s="80" customFormat="1" x14ac:dyDescent="0.2"/>
    <row r="1085" s="80" customFormat="1" x14ac:dyDescent="0.2"/>
    <row r="1086" s="80" customFormat="1" x14ac:dyDescent="0.2"/>
    <row r="1087" s="80" customFormat="1" x14ac:dyDescent="0.2"/>
    <row r="1088" s="80" customFormat="1" x14ac:dyDescent="0.2"/>
    <row r="1089" s="80" customFormat="1" x14ac:dyDescent="0.2"/>
    <row r="1090" s="80" customFormat="1" x14ac:dyDescent="0.2"/>
    <row r="1091" s="80" customFormat="1" x14ac:dyDescent="0.2"/>
    <row r="1092" s="80" customFormat="1" x14ac:dyDescent="0.2"/>
    <row r="1093" s="80" customFormat="1" x14ac:dyDescent="0.2"/>
    <row r="1094" s="80" customFormat="1" x14ac:dyDescent="0.2"/>
    <row r="1095" s="80" customFormat="1" x14ac:dyDescent="0.2"/>
    <row r="1096" s="80" customFormat="1" x14ac:dyDescent="0.2"/>
    <row r="1097" s="80" customFormat="1" x14ac:dyDescent="0.2"/>
    <row r="1098" s="80" customFormat="1" x14ac:dyDescent="0.2"/>
    <row r="1099" s="80" customFormat="1" x14ac:dyDescent="0.2"/>
    <row r="1100" s="80" customFormat="1" x14ac:dyDescent="0.2"/>
    <row r="1101" s="80" customFormat="1" x14ac:dyDescent="0.2"/>
    <row r="1102" s="80" customFormat="1" x14ac:dyDescent="0.2"/>
    <row r="1103" s="80" customFormat="1" x14ac:dyDescent="0.2"/>
    <row r="1104" s="80" customFormat="1" x14ac:dyDescent="0.2"/>
    <row r="1105" s="80" customFormat="1" x14ac:dyDescent="0.2"/>
    <row r="1106" s="80" customFormat="1" x14ac:dyDescent="0.2"/>
    <row r="1107" s="80" customFormat="1" x14ac:dyDescent="0.2"/>
    <row r="1108" s="80" customFormat="1" x14ac:dyDescent="0.2"/>
    <row r="1109" s="80" customFormat="1" x14ac:dyDescent="0.2"/>
    <row r="1110" s="80" customFormat="1" x14ac:dyDescent="0.2"/>
    <row r="1111" s="80" customFormat="1" x14ac:dyDescent="0.2"/>
    <row r="1112" s="80" customFormat="1" x14ac:dyDescent="0.2"/>
    <row r="1113" s="80" customFormat="1" x14ac:dyDescent="0.2"/>
    <row r="1114" s="80" customFormat="1" x14ac:dyDescent="0.2"/>
    <row r="1115" s="80" customFormat="1" x14ac:dyDescent="0.2"/>
    <row r="1116" s="80" customFormat="1" x14ac:dyDescent="0.2"/>
    <row r="1117" s="80" customFormat="1" x14ac:dyDescent="0.2"/>
    <row r="1118" s="80" customFormat="1" x14ac:dyDescent="0.2"/>
    <row r="1119" s="80" customFormat="1" x14ac:dyDescent="0.2"/>
    <row r="1120" s="80" customFormat="1" x14ac:dyDescent="0.2"/>
    <row r="1121" s="80" customFormat="1" x14ac:dyDescent="0.2"/>
    <row r="1122" s="80" customFormat="1" x14ac:dyDescent="0.2"/>
    <row r="1123" s="80" customFormat="1" x14ac:dyDescent="0.2"/>
    <row r="1124" s="80" customFormat="1" x14ac:dyDescent="0.2"/>
    <row r="1125" s="80" customFormat="1" x14ac:dyDescent="0.2"/>
    <row r="1126" s="80" customFormat="1" x14ac:dyDescent="0.2"/>
    <row r="1127" s="80" customFormat="1" x14ac:dyDescent="0.2"/>
    <row r="1128" s="80" customFormat="1" x14ac:dyDescent="0.2"/>
    <row r="1129" s="80" customFormat="1" x14ac:dyDescent="0.2"/>
    <row r="1130" s="80" customFormat="1" x14ac:dyDescent="0.2"/>
    <row r="1131" s="80" customFormat="1" x14ac:dyDescent="0.2"/>
    <row r="1132" s="80" customFormat="1" x14ac:dyDescent="0.2"/>
    <row r="1133" s="80" customFormat="1" x14ac:dyDescent="0.2"/>
    <row r="1134" s="80" customFormat="1" x14ac:dyDescent="0.2"/>
    <row r="1135" s="80" customFormat="1" x14ac:dyDescent="0.2"/>
    <row r="1136" s="80" customFormat="1" x14ac:dyDescent="0.2"/>
    <row r="1137" s="80" customFormat="1" x14ac:dyDescent="0.2"/>
    <row r="1138" s="80" customFormat="1" x14ac:dyDescent="0.2"/>
    <row r="1139" s="80" customFormat="1" x14ac:dyDescent="0.2"/>
    <row r="1140" s="80" customFormat="1" x14ac:dyDescent="0.2"/>
    <row r="1141" s="80" customFormat="1" x14ac:dyDescent="0.2"/>
    <row r="1142" s="80" customFormat="1" x14ac:dyDescent="0.2"/>
    <row r="1143" s="80" customFormat="1" x14ac:dyDescent="0.2"/>
    <row r="1144" s="80" customFormat="1" x14ac:dyDescent="0.2"/>
    <row r="1145" s="80" customFormat="1" x14ac:dyDescent="0.2"/>
    <row r="1146" s="80" customFormat="1" x14ac:dyDescent="0.2"/>
    <row r="1147" s="80" customFormat="1" x14ac:dyDescent="0.2"/>
    <row r="1148" s="80" customFormat="1" x14ac:dyDescent="0.2"/>
    <row r="1149" s="80" customFormat="1" x14ac:dyDescent="0.2"/>
    <row r="1150" s="80" customFormat="1" x14ac:dyDescent="0.2"/>
    <row r="1151" s="80" customFormat="1" x14ac:dyDescent="0.2"/>
    <row r="1152" s="80" customFormat="1" x14ac:dyDescent="0.2"/>
    <row r="1153" s="80" customFormat="1" x14ac:dyDescent="0.2"/>
    <row r="1154" s="80" customFormat="1" x14ac:dyDescent="0.2"/>
    <row r="1155" s="80" customFormat="1" x14ac:dyDescent="0.2"/>
    <row r="1156" s="80" customFormat="1" x14ac:dyDescent="0.2"/>
    <row r="1157" s="80" customFormat="1" x14ac:dyDescent="0.2"/>
    <row r="1158" s="80" customFormat="1" x14ac:dyDescent="0.2"/>
    <row r="1159" s="80" customFormat="1" x14ac:dyDescent="0.2"/>
    <row r="1160" s="80" customFormat="1" x14ac:dyDescent="0.2"/>
    <row r="1161" s="80" customFormat="1" x14ac:dyDescent="0.2"/>
    <row r="1162" s="80" customFormat="1" x14ac:dyDescent="0.2"/>
    <row r="1163" s="80" customFormat="1" x14ac:dyDescent="0.2"/>
    <row r="1164" s="80" customFormat="1" x14ac:dyDescent="0.2"/>
    <row r="1165" s="80" customFormat="1" x14ac:dyDescent="0.2"/>
    <row r="1166" s="80" customFormat="1" x14ac:dyDescent="0.2"/>
    <row r="1167" s="80" customFormat="1" x14ac:dyDescent="0.2"/>
    <row r="1168" s="80" customFormat="1" x14ac:dyDescent="0.2"/>
    <row r="1169" s="80" customFormat="1" x14ac:dyDescent="0.2"/>
    <row r="1170" s="80" customFormat="1" x14ac:dyDescent="0.2"/>
    <row r="1171" s="80" customFormat="1" x14ac:dyDescent="0.2"/>
    <row r="1172" s="80" customFormat="1" x14ac:dyDescent="0.2"/>
    <row r="1173" s="80" customFormat="1" x14ac:dyDescent="0.2"/>
    <row r="1174" s="80" customFormat="1" x14ac:dyDescent="0.2"/>
    <row r="1175" s="80" customFormat="1" x14ac:dyDescent="0.2"/>
    <row r="1176" s="80" customFormat="1" x14ac:dyDescent="0.2"/>
    <row r="1177" s="80" customFormat="1" x14ac:dyDescent="0.2"/>
    <row r="1178" s="80" customFormat="1" x14ac:dyDescent="0.2"/>
    <row r="1179" s="80" customFormat="1" x14ac:dyDescent="0.2"/>
    <row r="1180" s="80" customFormat="1" x14ac:dyDescent="0.2"/>
    <row r="1181" s="80" customFormat="1" x14ac:dyDescent="0.2"/>
    <row r="1182" s="80" customFormat="1" x14ac:dyDescent="0.2"/>
    <row r="1183" s="80" customFormat="1" x14ac:dyDescent="0.2"/>
    <row r="1184" s="80" customFormat="1" x14ac:dyDescent="0.2"/>
    <row r="1185" s="80" customFormat="1" x14ac:dyDescent="0.2"/>
    <row r="1186" s="80" customFormat="1" x14ac:dyDescent="0.2"/>
    <row r="1187" s="80" customFormat="1" x14ac:dyDescent="0.2"/>
    <row r="1188" s="80" customFormat="1" x14ac:dyDescent="0.2"/>
    <row r="1189" s="80" customFormat="1" x14ac:dyDescent="0.2"/>
    <row r="1190" s="80" customFormat="1" x14ac:dyDescent="0.2"/>
    <row r="1191" s="80" customFormat="1" x14ac:dyDescent="0.2"/>
    <row r="1192" s="80" customFormat="1" x14ac:dyDescent="0.2"/>
    <row r="1193" s="80" customFormat="1" x14ac:dyDescent="0.2"/>
    <row r="1194" s="80" customFormat="1" x14ac:dyDescent="0.2"/>
    <row r="1195" s="80" customFormat="1" x14ac:dyDescent="0.2"/>
    <row r="1196" s="80" customFormat="1" x14ac:dyDescent="0.2"/>
    <row r="1197" s="80" customFormat="1" x14ac:dyDescent="0.2"/>
    <row r="1198" s="80" customFormat="1" x14ac:dyDescent="0.2"/>
    <row r="1199" s="80" customFormat="1" x14ac:dyDescent="0.2"/>
    <row r="1200" s="80" customFormat="1" x14ac:dyDescent="0.2"/>
    <row r="1201" s="80" customFormat="1" x14ac:dyDescent="0.2"/>
    <row r="1202" s="80" customFormat="1" x14ac:dyDescent="0.2"/>
    <row r="1203" s="80" customFormat="1" x14ac:dyDescent="0.2"/>
    <row r="1204" s="80" customFormat="1" x14ac:dyDescent="0.2"/>
    <row r="1205" s="80" customFormat="1" x14ac:dyDescent="0.2"/>
    <row r="1206" s="80" customFormat="1" x14ac:dyDescent="0.2"/>
    <row r="1207" s="80" customFormat="1" x14ac:dyDescent="0.2"/>
    <row r="1208" s="80" customFormat="1" x14ac:dyDescent="0.2"/>
    <row r="1209" s="80" customFormat="1" x14ac:dyDescent="0.2"/>
    <row r="1210" s="80" customFormat="1" x14ac:dyDescent="0.2"/>
    <row r="1211" s="80" customFormat="1" x14ac:dyDescent="0.2"/>
    <row r="1212" s="80" customFormat="1" x14ac:dyDescent="0.2"/>
    <row r="1213" s="80" customFormat="1" x14ac:dyDescent="0.2"/>
    <row r="1214" s="80" customFormat="1" x14ac:dyDescent="0.2"/>
    <row r="1215" s="80" customFormat="1" x14ac:dyDescent="0.2"/>
    <row r="1216" s="80" customFormat="1" x14ac:dyDescent="0.2"/>
    <row r="1217" s="80" customFormat="1" x14ac:dyDescent="0.2"/>
    <row r="1218" s="80" customFormat="1" x14ac:dyDescent="0.2"/>
    <row r="1219" s="80" customFormat="1" x14ac:dyDescent="0.2"/>
    <row r="1220" s="80" customFormat="1" x14ac:dyDescent="0.2"/>
    <row r="1221" s="80" customFormat="1" x14ac:dyDescent="0.2"/>
    <row r="1222" s="80" customFormat="1" x14ac:dyDescent="0.2"/>
    <row r="1223" s="80" customFormat="1" x14ac:dyDescent="0.2"/>
    <row r="1224" s="80" customFormat="1" x14ac:dyDescent="0.2"/>
    <row r="1225" s="80" customFormat="1" x14ac:dyDescent="0.2"/>
    <row r="1226" s="80" customFormat="1" x14ac:dyDescent="0.2"/>
    <row r="1227" s="80" customFormat="1" x14ac:dyDescent="0.2"/>
    <row r="1228" s="80" customFormat="1" x14ac:dyDescent="0.2"/>
    <row r="1229" s="80" customFormat="1" x14ac:dyDescent="0.2"/>
    <row r="1230" s="80" customFormat="1" x14ac:dyDescent="0.2"/>
    <row r="1231" s="80" customFormat="1" x14ac:dyDescent="0.2"/>
    <row r="1232" s="80" customFormat="1" x14ac:dyDescent="0.2"/>
    <row r="1233" s="80" customFormat="1" x14ac:dyDescent="0.2"/>
    <row r="1234" s="80" customFormat="1" x14ac:dyDescent="0.2"/>
    <row r="1235" s="80" customFormat="1" x14ac:dyDescent="0.2"/>
    <row r="1236" s="80" customFormat="1" x14ac:dyDescent="0.2"/>
    <row r="1237" s="80" customFormat="1" x14ac:dyDescent="0.2"/>
    <row r="1238" s="80" customFormat="1" x14ac:dyDescent="0.2"/>
    <row r="1239" s="80" customFormat="1" x14ac:dyDescent="0.2"/>
    <row r="1240" s="80" customFormat="1" x14ac:dyDescent="0.2"/>
    <row r="1241" s="80" customFormat="1" x14ac:dyDescent="0.2"/>
    <row r="1242" s="80" customFormat="1" x14ac:dyDescent="0.2"/>
    <row r="1243" s="80" customFormat="1" x14ac:dyDescent="0.2"/>
    <row r="1244" s="80" customFormat="1" x14ac:dyDescent="0.2"/>
    <row r="1245" s="80" customFormat="1" x14ac:dyDescent="0.2"/>
    <row r="1246" s="80" customFormat="1" x14ac:dyDescent="0.2"/>
    <row r="1247" s="80" customFormat="1" x14ac:dyDescent="0.2"/>
    <row r="1248" s="80" customFormat="1" x14ac:dyDescent="0.2"/>
    <row r="1249" s="80" customFormat="1" x14ac:dyDescent="0.2"/>
    <row r="1250" s="80" customFormat="1" x14ac:dyDescent="0.2"/>
    <row r="1251" s="80" customFormat="1" x14ac:dyDescent="0.2"/>
    <row r="1252" s="80" customFormat="1" x14ac:dyDescent="0.2"/>
    <row r="1253" s="80" customFormat="1" x14ac:dyDescent="0.2"/>
    <row r="1254" s="80" customFormat="1" x14ac:dyDescent="0.2"/>
    <row r="1255" s="80" customFormat="1" x14ac:dyDescent="0.2"/>
    <row r="1256" s="80" customFormat="1" x14ac:dyDescent="0.2"/>
    <row r="1257" s="80" customFormat="1" x14ac:dyDescent="0.2"/>
    <row r="1258" s="80" customFormat="1" x14ac:dyDescent="0.2"/>
    <row r="1259" s="80" customFormat="1" x14ac:dyDescent="0.2"/>
    <row r="1260" s="80" customFormat="1" x14ac:dyDescent="0.2"/>
    <row r="1261" s="80" customFormat="1" x14ac:dyDescent="0.2"/>
    <row r="1262" s="80" customFormat="1" x14ac:dyDescent="0.2"/>
    <row r="1263" s="80" customFormat="1" x14ac:dyDescent="0.2"/>
    <row r="1264" s="80" customFormat="1" x14ac:dyDescent="0.2"/>
    <row r="1265" s="80" customFormat="1" x14ac:dyDescent="0.2"/>
    <row r="1266" s="80" customFormat="1" x14ac:dyDescent="0.2"/>
    <row r="1267" s="80" customFormat="1" x14ac:dyDescent="0.2"/>
    <row r="1268" s="80" customFormat="1" x14ac:dyDescent="0.2"/>
    <row r="1269" s="80" customFormat="1" x14ac:dyDescent="0.2"/>
    <row r="1270" s="80" customFormat="1" x14ac:dyDescent="0.2"/>
    <row r="1271" s="80" customFormat="1" x14ac:dyDescent="0.2"/>
    <row r="1272" s="80" customFormat="1" x14ac:dyDescent="0.2"/>
    <row r="1273" s="80" customFormat="1" x14ac:dyDescent="0.2"/>
    <row r="1274" s="80" customFormat="1" x14ac:dyDescent="0.2"/>
    <row r="1275" s="80" customFormat="1" x14ac:dyDescent="0.2"/>
    <row r="1276" s="80" customFormat="1" x14ac:dyDescent="0.2"/>
    <row r="1277" s="80" customFormat="1" x14ac:dyDescent="0.2"/>
    <row r="1278" s="80" customFormat="1" x14ac:dyDescent="0.2"/>
    <row r="1279" s="80" customFormat="1" x14ac:dyDescent="0.2"/>
    <row r="1280" s="80" customFormat="1" x14ac:dyDescent="0.2"/>
    <row r="1281" s="80" customFormat="1" x14ac:dyDescent="0.2"/>
    <row r="1282" s="80" customFormat="1" x14ac:dyDescent="0.2"/>
    <row r="1283" s="80" customFormat="1" x14ac:dyDescent="0.2"/>
    <row r="1284" s="80" customFormat="1" x14ac:dyDescent="0.2"/>
    <row r="1285" s="80" customFormat="1" x14ac:dyDescent="0.2"/>
    <row r="1286" s="80" customFormat="1" x14ac:dyDescent="0.2"/>
    <row r="1287" s="80" customFormat="1" x14ac:dyDescent="0.2"/>
    <row r="1288" s="80" customFormat="1" x14ac:dyDescent="0.2"/>
    <row r="1289" s="80" customFormat="1" x14ac:dyDescent="0.2"/>
    <row r="1290" s="80" customFormat="1" x14ac:dyDescent="0.2"/>
    <row r="1291" s="80" customFormat="1" x14ac:dyDescent="0.2"/>
    <row r="1292" s="80" customFormat="1" x14ac:dyDescent="0.2"/>
    <row r="1293" s="80" customFormat="1" x14ac:dyDescent="0.2"/>
    <row r="1294" s="80" customFormat="1" x14ac:dyDescent="0.2"/>
    <row r="1295" s="80" customFormat="1" x14ac:dyDescent="0.2"/>
    <row r="1296" s="80" customFormat="1" x14ac:dyDescent="0.2"/>
    <row r="1297" s="80" customFormat="1" x14ac:dyDescent="0.2"/>
    <row r="1298" s="80" customFormat="1" x14ac:dyDescent="0.2"/>
    <row r="1299" s="80" customFormat="1" x14ac:dyDescent="0.2"/>
    <row r="1300" s="80" customFormat="1" x14ac:dyDescent="0.2"/>
    <row r="1301" s="80" customFormat="1" x14ac:dyDescent="0.2"/>
    <row r="1302" s="80" customFormat="1" x14ac:dyDescent="0.2"/>
    <row r="1303" s="80" customFormat="1" x14ac:dyDescent="0.2"/>
    <row r="1304" s="80" customFormat="1" x14ac:dyDescent="0.2"/>
    <row r="1305" s="80" customFormat="1" x14ac:dyDescent="0.2"/>
    <row r="1306" s="80" customFormat="1" x14ac:dyDescent="0.2"/>
    <row r="1307" s="80" customFormat="1" x14ac:dyDescent="0.2"/>
    <row r="1308" s="80" customFormat="1" x14ac:dyDescent="0.2"/>
    <row r="1309" s="80" customFormat="1" x14ac:dyDescent="0.2"/>
    <row r="1310" s="80" customFormat="1" x14ac:dyDescent="0.2"/>
    <row r="1311" s="80" customFormat="1" x14ac:dyDescent="0.2"/>
    <row r="1312" s="80" customFormat="1" x14ac:dyDescent="0.2"/>
    <row r="1313" s="80" customFormat="1" x14ac:dyDescent="0.2"/>
    <row r="1314" s="80" customFormat="1" x14ac:dyDescent="0.2"/>
    <row r="1315" s="80" customFormat="1" x14ac:dyDescent="0.2"/>
    <row r="1316" s="80" customFormat="1" x14ac:dyDescent="0.2"/>
    <row r="1317" s="80" customFormat="1" x14ac:dyDescent="0.2"/>
    <row r="1318" s="80" customFormat="1" x14ac:dyDescent="0.2"/>
    <row r="1319" s="80" customFormat="1" x14ac:dyDescent="0.2"/>
    <row r="1320" s="80" customFormat="1" x14ac:dyDescent="0.2"/>
    <row r="1321" s="80" customFormat="1" x14ac:dyDescent="0.2"/>
    <row r="1322" s="80" customFormat="1" x14ac:dyDescent="0.2"/>
    <row r="1323" s="80" customFormat="1" x14ac:dyDescent="0.2"/>
    <row r="1324" s="80" customFormat="1" x14ac:dyDescent="0.2"/>
    <row r="1325" s="80" customFormat="1" x14ac:dyDescent="0.2"/>
    <row r="1326" s="80" customFormat="1" x14ac:dyDescent="0.2"/>
    <row r="1327" s="80" customFormat="1" x14ac:dyDescent="0.2"/>
    <row r="1328" s="80" customFormat="1" x14ac:dyDescent="0.2"/>
    <row r="1329" s="80" customFormat="1" x14ac:dyDescent="0.2"/>
    <row r="1330" s="80" customFormat="1" x14ac:dyDescent="0.2"/>
    <row r="1331" s="80" customFormat="1" x14ac:dyDescent="0.2"/>
    <row r="1332" s="80" customFormat="1" x14ac:dyDescent="0.2"/>
    <row r="1333" s="80" customFormat="1" x14ac:dyDescent="0.2"/>
    <row r="1334" s="80" customFormat="1" x14ac:dyDescent="0.2"/>
    <row r="1335" s="80" customFormat="1" x14ac:dyDescent="0.2"/>
    <row r="1336" s="80" customFormat="1" x14ac:dyDescent="0.2"/>
    <row r="1337" s="80" customFormat="1" x14ac:dyDescent="0.2"/>
    <row r="1338" s="80" customFormat="1" x14ac:dyDescent="0.2"/>
    <row r="1339" s="80" customFormat="1" x14ac:dyDescent="0.2"/>
    <row r="1340" s="80" customFormat="1" x14ac:dyDescent="0.2"/>
    <row r="1341" s="80" customFormat="1" x14ac:dyDescent="0.2"/>
    <row r="1342" s="80" customFormat="1" x14ac:dyDescent="0.2"/>
    <row r="1343" s="80" customFormat="1" x14ac:dyDescent="0.2"/>
    <row r="1344" s="80" customFormat="1" x14ac:dyDescent="0.2"/>
    <row r="1345" s="80" customFormat="1" x14ac:dyDescent="0.2"/>
    <row r="1346" s="80" customFormat="1" x14ac:dyDescent="0.2"/>
    <row r="1347" s="80" customFormat="1" x14ac:dyDescent="0.2"/>
    <row r="1348" s="80" customFormat="1" x14ac:dyDescent="0.2"/>
    <row r="1349" s="80" customFormat="1" x14ac:dyDescent="0.2"/>
    <row r="1350" s="80" customFormat="1" x14ac:dyDescent="0.2"/>
    <row r="1351" s="80" customFormat="1" x14ac:dyDescent="0.2"/>
    <row r="1352" s="80" customFormat="1" x14ac:dyDescent="0.2"/>
    <row r="1353" s="80" customFormat="1" x14ac:dyDescent="0.2"/>
    <row r="1354" s="80" customFormat="1" x14ac:dyDescent="0.2"/>
    <row r="1355" s="80" customFormat="1" x14ac:dyDescent="0.2"/>
    <row r="1356" s="80" customFormat="1" x14ac:dyDescent="0.2"/>
    <row r="1357" s="80" customFormat="1" x14ac:dyDescent="0.2"/>
    <row r="1358" s="80" customFormat="1" x14ac:dyDescent="0.2"/>
    <row r="1359" s="80" customFormat="1" x14ac:dyDescent="0.2"/>
    <row r="1360" s="80" customFormat="1" x14ac:dyDescent="0.2"/>
    <row r="1361" s="80" customFormat="1" x14ac:dyDescent="0.2"/>
    <row r="1362" s="80" customFormat="1" x14ac:dyDescent="0.2"/>
    <row r="1363" s="80" customFormat="1" x14ac:dyDescent="0.2"/>
    <row r="1364" s="80" customFormat="1" x14ac:dyDescent="0.2"/>
    <row r="1365" s="80" customFormat="1" x14ac:dyDescent="0.2"/>
    <row r="1366" s="80" customFormat="1" x14ac:dyDescent="0.2"/>
    <row r="1367" s="80" customFormat="1" x14ac:dyDescent="0.2"/>
    <row r="1368" s="80" customFormat="1" x14ac:dyDescent="0.2"/>
    <row r="1369" s="80" customFormat="1" x14ac:dyDescent="0.2"/>
    <row r="1370" s="80" customFormat="1" x14ac:dyDescent="0.2"/>
  </sheetData>
  <sheetProtection sheet="1" objects="1" scenarios="1" formatCells="0" formatColumns="0" formatRows="0" selectLockedCells="1"/>
  <mergeCells count="25">
    <mergeCell ref="F31:H31"/>
    <mergeCell ref="A35:E35"/>
    <mergeCell ref="A15:H15"/>
    <mergeCell ref="A17:D17"/>
    <mergeCell ref="A28:H28"/>
    <mergeCell ref="A29:E29"/>
    <mergeCell ref="F29:H29"/>
    <mergeCell ref="F30:H30"/>
    <mergeCell ref="E16:F16"/>
    <mergeCell ref="A30:C30"/>
    <mergeCell ref="D30:E30"/>
    <mergeCell ref="A2:H2"/>
    <mergeCell ref="A4:D4"/>
    <mergeCell ref="A5:B5"/>
    <mergeCell ref="C5:D5"/>
    <mergeCell ref="G5:H5"/>
    <mergeCell ref="A10:D10"/>
    <mergeCell ref="E10:H10"/>
    <mergeCell ref="A14:D14"/>
    <mergeCell ref="A11:D11"/>
    <mergeCell ref="A6:B6"/>
    <mergeCell ref="C6:D6"/>
    <mergeCell ref="G6:H7"/>
    <mergeCell ref="A7:B7"/>
    <mergeCell ref="A9:H9"/>
  </mergeCells>
  <phoneticPr fontId="44" type="noConversion"/>
  <dataValidations count="2">
    <dataValidation allowBlank="1" showInputMessage="1" showErrorMessage="1" prompt="Indiquez brièvement le plan d'action prioritaire : objectifs, pilotage et planning" sqref="F33:F36"/>
    <dataValidation allowBlank="1" showInputMessage="1" showErrorMessage="1" prompt="Indiquez tous les enseignements tirés des résultats de l'autodiagnostic" sqref="F30:H30"/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&amp;L&amp;"Arial Narrow,Normal"&amp;6© UTC  - Master IDS - https://travaux.master.utc.fr/ids003-outils-appropriation-norme-nfen62366-1-v2015/&amp;R&amp;"Arial Narrow,Normal"&amp;6Fichier : &amp;F - Onglet : &amp;A</oddHeader>
    <oddFooter>&amp;L&amp;"Arial Narrow,Normal"&amp;6© BENACEUR Kheira, EL OUTMANI Hoda, RAMASSAMY Souria, LU Lingfeng &amp;R&amp;"Arial Narrow,Normal"&amp;6page n° &amp;P/&amp;N</oddFooter>
  </headerFooter>
  <rowBreaks count="1" manualBreakCount="1">
    <brk id="2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70C0"/>
  </sheetPr>
  <dimension ref="A1:L2183"/>
  <sheetViews>
    <sheetView tabSelected="1" showWhiteSpace="0" zoomScalePageLayoutView="141" workbookViewId="0">
      <selection activeCell="D26" sqref="D26:F26"/>
    </sheetView>
  </sheetViews>
  <sheetFormatPr baseColWidth="10" defaultColWidth="11.5703125" defaultRowHeight="16" x14ac:dyDescent="0.2"/>
  <cols>
    <col min="1" max="1" width="8.7109375" customWidth="1"/>
    <col min="2" max="3" width="12" customWidth="1"/>
    <col min="4" max="4" width="18.7109375" customWidth="1"/>
    <col min="5" max="5" width="14" customWidth="1"/>
    <col min="6" max="6" width="10.7109375" customWidth="1"/>
    <col min="12" max="12" width="13.7109375" customWidth="1"/>
  </cols>
  <sheetData>
    <row r="1" spans="1:12" ht="9" customHeight="1" x14ac:dyDescent="0.2">
      <c r="A1" s="154" t="s">
        <v>30</v>
      </c>
      <c r="B1" s="155"/>
      <c r="C1" s="156"/>
      <c r="D1" s="156"/>
      <c r="E1" s="156"/>
      <c r="F1" s="157" t="s">
        <v>31</v>
      </c>
      <c r="G1" s="80"/>
      <c r="H1" s="80"/>
      <c r="I1" s="80"/>
      <c r="J1" s="80"/>
      <c r="K1" s="80"/>
      <c r="L1" s="80"/>
    </row>
    <row r="2" spans="1:12" ht="17" customHeight="1" x14ac:dyDescent="0.2">
      <c r="A2" s="416" t="s">
        <v>112</v>
      </c>
      <c r="B2" s="417"/>
      <c r="C2" s="417"/>
      <c r="D2" s="417"/>
      <c r="E2" s="417"/>
      <c r="F2" s="418"/>
      <c r="G2" s="68"/>
      <c r="H2" s="68"/>
      <c r="I2" s="68"/>
      <c r="J2" s="68"/>
      <c r="K2" s="68"/>
      <c r="L2" s="68"/>
    </row>
    <row r="3" spans="1:12" x14ac:dyDescent="0.2">
      <c r="A3" s="419" t="s">
        <v>32</v>
      </c>
      <c r="B3" s="376"/>
      <c r="C3" s="376"/>
      <c r="D3" s="376"/>
      <c r="E3" s="376"/>
      <c r="F3" s="420"/>
      <c r="G3" s="68"/>
      <c r="H3" s="68"/>
      <c r="I3" s="68"/>
      <c r="J3" s="68"/>
      <c r="K3" s="68"/>
      <c r="L3" s="68"/>
    </row>
    <row r="4" spans="1:12" s="104" customFormat="1" ht="13" customHeight="1" x14ac:dyDescent="0.15">
      <c r="A4" s="421" t="s">
        <v>33</v>
      </c>
      <c r="B4" s="383"/>
      <c r="C4" s="383"/>
      <c r="D4" s="383" t="s">
        <v>34</v>
      </c>
      <c r="E4" s="383"/>
      <c r="F4" s="422"/>
      <c r="G4" s="145"/>
      <c r="H4" s="145"/>
      <c r="I4" s="145"/>
      <c r="J4" s="145"/>
      <c r="K4" s="145"/>
      <c r="L4" s="145"/>
    </row>
    <row r="5" spans="1:12" s="104" customFormat="1" ht="13" customHeight="1" x14ac:dyDescent="0.15">
      <c r="A5" s="423" t="str">
        <f>IFERROR(A37+364,"Date de la déclaration + 1 an")</f>
        <v>Date de la déclaration + 1 an</v>
      </c>
      <c r="B5" s="424"/>
      <c r="C5" s="424"/>
      <c r="D5" s="425" t="str">
        <f>IF(A37="","remplir la cellule de date de la déclaration (onglet ISO 17050)",IF(ISERROR(YEAR(A37)),"date de la déclaration invalide",CONCATENATE("Autodeclaration_ISO_17050_sur_la_NF_S99-170_en_",YEAR(A37),"_",MONTH(A37),"_",DAY(A37))))</f>
        <v>date de la déclaration invalide</v>
      </c>
      <c r="E5" s="425"/>
      <c r="F5" s="426"/>
      <c r="G5" s="145"/>
      <c r="H5" s="145"/>
      <c r="I5" s="145"/>
      <c r="J5" s="145"/>
      <c r="K5" s="145"/>
      <c r="L5" s="145"/>
    </row>
    <row r="6" spans="1:12" ht="4" customHeight="1" x14ac:dyDescent="0.2">
      <c r="A6" s="152"/>
      <c r="B6" s="16"/>
      <c r="C6" s="17"/>
      <c r="D6" s="17"/>
      <c r="E6" s="17"/>
      <c r="F6" s="153"/>
      <c r="G6" s="68"/>
      <c r="H6" s="68"/>
      <c r="I6" s="68"/>
      <c r="J6" s="68"/>
      <c r="K6" s="68"/>
      <c r="L6" s="68"/>
    </row>
    <row r="7" spans="1:12" ht="34" customHeight="1" x14ac:dyDescent="0.2">
      <c r="A7" s="377" t="s">
        <v>181</v>
      </c>
      <c r="B7" s="378"/>
      <c r="C7" s="378"/>
      <c r="D7" s="378"/>
      <c r="E7" s="378"/>
      <c r="F7" s="379"/>
      <c r="G7" s="68"/>
      <c r="H7" s="68"/>
      <c r="I7" s="68"/>
      <c r="J7" s="68"/>
      <c r="K7" s="68"/>
      <c r="L7" s="68"/>
    </row>
    <row r="8" spans="1:12" ht="20" customHeight="1" x14ac:dyDescent="0.2">
      <c r="A8" s="380" t="str">
        <f>'Mode d''emploi'!E5</f>
        <v>Nom de l'établissement</v>
      </c>
      <c r="B8" s="381"/>
      <c r="C8" s="381"/>
      <c r="D8" s="381"/>
      <c r="E8" s="381"/>
      <c r="F8" s="382"/>
      <c r="G8" s="68"/>
      <c r="H8" s="68"/>
      <c r="I8" s="68"/>
      <c r="J8" s="68"/>
      <c r="K8" s="68"/>
      <c r="L8" s="68"/>
    </row>
    <row r="9" spans="1:12" s="104" customFormat="1" ht="23" customHeight="1" x14ac:dyDescent="0.15">
      <c r="A9" s="384" t="s">
        <v>203</v>
      </c>
      <c r="B9" s="385"/>
      <c r="C9" s="385"/>
      <c r="D9" s="385"/>
      <c r="E9" s="385"/>
      <c r="F9" s="386"/>
      <c r="G9" s="145"/>
      <c r="H9" s="145"/>
      <c r="I9" s="145"/>
      <c r="J9" s="145"/>
      <c r="K9" s="145"/>
      <c r="L9" s="145"/>
    </row>
    <row r="10" spans="1:12" s="104" customFormat="1" ht="30" customHeight="1" x14ac:dyDescent="0.15">
      <c r="A10" s="406" t="s">
        <v>204</v>
      </c>
      <c r="B10" s="407"/>
      <c r="C10" s="407"/>
      <c r="D10" s="407"/>
      <c r="E10" s="407"/>
      <c r="F10" s="408"/>
      <c r="G10" s="145"/>
      <c r="H10" s="145"/>
      <c r="I10" s="145"/>
      <c r="J10" s="145"/>
      <c r="K10" s="145"/>
      <c r="L10" s="145"/>
    </row>
    <row r="11" spans="1:12" ht="34.5" customHeight="1" x14ac:dyDescent="0.2">
      <c r="A11" s="409" t="s">
        <v>182</v>
      </c>
      <c r="B11" s="410"/>
      <c r="C11" s="410"/>
      <c r="D11" s="411"/>
      <c r="E11" s="412" t="s">
        <v>35</v>
      </c>
      <c r="F11" s="413" t="s">
        <v>36</v>
      </c>
      <c r="G11" s="68"/>
      <c r="H11" s="68"/>
      <c r="I11" s="68"/>
      <c r="J11" s="68"/>
      <c r="K11" s="68"/>
      <c r="L11" s="68"/>
    </row>
    <row r="12" spans="1:12" ht="29" customHeight="1" x14ac:dyDescent="0.2">
      <c r="A12" s="469" t="s">
        <v>183</v>
      </c>
      <c r="B12" s="470"/>
      <c r="C12" s="470"/>
      <c r="D12" s="470"/>
      <c r="E12" s="159" t="str">
        <f>Résultats!G17</f>
        <v/>
      </c>
      <c r="F12" s="414" t="str">
        <f>IF(MIN(E13:E13)&gt;='Mode d''emploi'!$F$23,Résultats!E17,"Non déclarable")</f>
        <v>Non déclarable</v>
      </c>
      <c r="G12" s="68"/>
      <c r="H12" s="68"/>
      <c r="I12" s="68"/>
      <c r="J12" s="68"/>
      <c r="K12" s="68"/>
      <c r="L12" s="68"/>
    </row>
    <row r="13" spans="1:12" ht="17" customHeight="1" x14ac:dyDescent="0.2">
      <c r="A13" s="415" t="str">
        <f>Résultats!A18</f>
        <v>Art. 5</v>
      </c>
      <c r="B13" s="387" t="str">
        <f>Résultats!B18</f>
        <v>Processus d'ingenierie de l'apptitude à l'utilisation (PIAU)</v>
      </c>
      <c r="C13" s="388"/>
      <c r="D13" s="388"/>
      <c r="E13" s="471" t="str">
        <f>Résultats!G18</f>
        <v/>
      </c>
      <c r="F13" s="472" t="str">
        <f>Résultats!E18</f>
        <v/>
      </c>
      <c r="G13" s="68"/>
      <c r="H13" s="68"/>
      <c r="I13" s="68"/>
      <c r="J13" s="68"/>
      <c r="K13" s="68"/>
      <c r="L13" s="68"/>
    </row>
    <row r="14" spans="1:12" s="104" customFormat="1" ht="14" customHeight="1" x14ac:dyDescent="0.15">
      <c r="A14" s="467" t="s">
        <v>22</v>
      </c>
      <c r="B14" s="474" t="str">
        <f>Résultats!C19</f>
        <v>Préparer la spécification à l'utilisation</v>
      </c>
      <c r="C14" s="474"/>
      <c r="D14" s="474"/>
      <c r="E14" s="475" t="str">
        <f>Résultats!G19</f>
        <v/>
      </c>
      <c r="F14" s="476">
        <f>Résultats!E19</f>
        <v>0</v>
      </c>
      <c r="G14" s="145"/>
      <c r="H14" s="145"/>
      <c r="I14" s="145"/>
      <c r="J14" s="145"/>
      <c r="K14" s="145"/>
      <c r="L14" s="145"/>
    </row>
    <row r="15" spans="1:12" s="104" customFormat="1" ht="24" customHeight="1" x14ac:dyDescent="0.15">
      <c r="A15" s="467" t="s">
        <v>23</v>
      </c>
      <c r="B15" s="474" t="str">
        <f>Résultats!C20</f>
        <v>Identifier les caractéristiques de l'interface utilisateur relative a la sécurité et les erreurs d'utilisation potentielles</v>
      </c>
      <c r="C15" s="474"/>
      <c r="D15" s="474"/>
      <c r="E15" s="475" t="str">
        <f>Résultats!G20</f>
        <v/>
      </c>
      <c r="F15" s="476">
        <f>Résultats!E20</f>
        <v>0</v>
      </c>
      <c r="G15" s="145"/>
      <c r="H15" s="145"/>
      <c r="I15" s="145"/>
      <c r="J15" s="145"/>
      <c r="K15" s="145"/>
      <c r="L15" s="145"/>
    </row>
    <row r="16" spans="1:12" s="104" customFormat="1" ht="14" customHeight="1" x14ac:dyDescent="0.15">
      <c r="A16" s="467" t="s">
        <v>24</v>
      </c>
      <c r="B16" s="474" t="str">
        <f>Résultats!C21</f>
        <v>Identifier les phénoménes dangereux</v>
      </c>
      <c r="C16" s="474"/>
      <c r="D16" s="474"/>
      <c r="E16" s="475" t="str">
        <f>Résultats!G21</f>
        <v/>
      </c>
      <c r="F16" s="476">
        <f>Résultats!E21</f>
        <v>0</v>
      </c>
      <c r="G16" s="145"/>
      <c r="H16" s="145"/>
      <c r="I16" s="145"/>
      <c r="J16" s="145"/>
      <c r="K16" s="145"/>
      <c r="L16" s="145"/>
    </row>
    <row r="17" spans="1:12" s="104" customFormat="1" ht="14" customHeight="1" x14ac:dyDescent="0.15">
      <c r="A17" s="467" t="s">
        <v>78</v>
      </c>
      <c r="B17" s="474" t="str">
        <f>Résultats!C22</f>
        <v>Identifier les scénarios d'utilisations relatives aux phénoménes dangereux</v>
      </c>
      <c r="C17" s="474"/>
      <c r="D17" s="474"/>
      <c r="E17" s="475" t="str">
        <f>Résultats!G22</f>
        <v/>
      </c>
      <c r="F17" s="476">
        <f>Résultats!E22</f>
        <v>0</v>
      </c>
      <c r="G17" s="145"/>
      <c r="H17" s="145"/>
      <c r="I17" s="145"/>
      <c r="J17" s="145"/>
      <c r="K17" s="145"/>
      <c r="L17" s="145"/>
    </row>
    <row r="18" spans="1:12" s="104" customFormat="1" ht="14" customHeight="1" x14ac:dyDescent="0.15">
      <c r="A18" s="467" t="s">
        <v>79</v>
      </c>
      <c r="B18" s="474" t="str">
        <f>Résultats!C23</f>
        <v>Sélection des scénarios</v>
      </c>
      <c r="C18" s="474"/>
      <c r="D18" s="474"/>
      <c r="E18" s="475" t="str">
        <f>Résultats!G23</f>
        <v/>
      </c>
      <c r="F18" s="476">
        <f>Résultats!E23</f>
        <v>0</v>
      </c>
      <c r="G18" s="145"/>
      <c r="H18" s="145"/>
      <c r="I18" s="145"/>
      <c r="J18" s="145"/>
      <c r="K18" s="145"/>
      <c r="L18" s="145"/>
    </row>
    <row r="19" spans="1:12" s="104" customFormat="1" ht="14" customHeight="1" x14ac:dyDescent="0.15">
      <c r="A19" s="467" t="s">
        <v>80</v>
      </c>
      <c r="B19" s="474" t="str">
        <f>Résultats!C24</f>
        <v>Etablir la spécification de l'interface utilisateur</v>
      </c>
      <c r="C19" s="474"/>
      <c r="D19" s="474"/>
      <c r="E19" s="475" t="str">
        <f>Résultats!G24</f>
        <v/>
      </c>
      <c r="F19" s="476">
        <f>Résultats!E24</f>
        <v>0</v>
      </c>
      <c r="G19" s="145"/>
      <c r="H19" s="145"/>
      <c r="I19" s="145"/>
      <c r="J19" s="145"/>
      <c r="K19" s="145"/>
      <c r="L19" s="145"/>
    </row>
    <row r="20" spans="1:12" s="104" customFormat="1" ht="14" customHeight="1" x14ac:dyDescent="0.15">
      <c r="A20" s="467" t="s">
        <v>143</v>
      </c>
      <c r="B20" s="474" t="str">
        <f>Résultats!C25</f>
        <v>Etablir le plan de l'evaluation de l'interface utilisateur</v>
      </c>
      <c r="C20" s="474"/>
      <c r="D20" s="474"/>
      <c r="E20" s="475" t="str">
        <f>Résultats!G25</f>
        <v/>
      </c>
      <c r="F20" s="476">
        <f>Résultats!E25</f>
        <v>0</v>
      </c>
      <c r="G20" s="145"/>
      <c r="H20" s="145"/>
      <c r="I20" s="145"/>
      <c r="J20" s="145"/>
      <c r="K20" s="145"/>
      <c r="L20" s="145"/>
    </row>
    <row r="21" spans="1:12" s="104" customFormat="1" ht="14" customHeight="1" x14ac:dyDescent="0.15">
      <c r="A21" s="467" t="s">
        <v>145</v>
      </c>
      <c r="B21" s="474" t="str">
        <f>Résultats!C26</f>
        <v>Effectuer la conception, la mise en œuvre et l'évaluation formative</v>
      </c>
      <c r="C21" s="474"/>
      <c r="D21" s="474"/>
      <c r="E21" s="475" t="str">
        <f>Résultats!G26</f>
        <v/>
      </c>
      <c r="F21" s="476">
        <f>Résultats!E26</f>
        <v>0</v>
      </c>
      <c r="G21" s="145"/>
      <c r="H21" s="145"/>
      <c r="I21" s="145"/>
      <c r="J21" s="145"/>
      <c r="K21" s="145"/>
      <c r="L21" s="145"/>
    </row>
    <row r="22" spans="1:12" s="104" customFormat="1" ht="14" customHeight="1" x14ac:dyDescent="0.15">
      <c r="A22" s="468" t="s">
        <v>147</v>
      </c>
      <c r="B22" s="465" t="str">
        <f>Résultats!C27</f>
        <v>Effectuer l'évaluation sommative</v>
      </c>
      <c r="C22" s="465"/>
      <c r="D22" s="465"/>
      <c r="E22" s="473" t="str">
        <f>Résultats!G27</f>
        <v/>
      </c>
      <c r="F22" s="466">
        <f>Résultats!E27</f>
        <v>0</v>
      </c>
      <c r="G22" s="145"/>
      <c r="H22" s="145"/>
      <c r="I22" s="145"/>
      <c r="J22" s="145"/>
      <c r="K22" s="145"/>
      <c r="L22" s="145"/>
    </row>
    <row r="23" spans="1:12" ht="14" customHeight="1" x14ac:dyDescent="0.2">
      <c r="A23" s="389" t="s">
        <v>37</v>
      </c>
      <c r="B23" s="372"/>
      <c r="C23" s="372"/>
      <c r="D23" s="372"/>
      <c r="E23" s="372"/>
      <c r="F23" s="390"/>
      <c r="G23" s="68"/>
      <c r="H23" s="68"/>
      <c r="I23" s="68"/>
      <c r="J23" s="68"/>
      <c r="K23" s="68"/>
      <c r="L23" s="68"/>
    </row>
    <row r="24" spans="1:12" ht="14" customHeight="1" x14ac:dyDescent="0.2">
      <c r="A24" s="427" t="s">
        <v>38</v>
      </c>
      <c r="B24" s="428"/>
      <c r="C24" s="428"/>
      <c r="D24" s="428"/>
      <c r="E24" s="428"/>
      <c r="F24" s="429"/>
      <c r="G24" s="68"/>
      <c r="H24" s="68"/>
      <c r="I24" s="68"/>
      <c r="J24" s="68"/>
      <c r="K24" s="68"/>
      <c r="L24" s="68"/>
    </row>
    <row r="25" spans="1:12" ht="14" customHeight="1" x14ac:dyDescent="0.2">
      <c r="A25" s="430" t="s">
        <v>39</v>
      </c>
      <c r="B25" s="431"/>
      <c r="C25" s="431"/>
      <c r="D25" s="431" t="s">
        <v>40</v>
      </c>
      <c r="E25" s="431"/>
      <c r="F25" s="432"/>
      <c r="G25" s="68"/>
      <c r="H25" s="68"/>
      <c r="I25" s="68"/>
      <c r="J25" s="68"/>
      <c r="K25" s="68"/>
      <c r="L25" s="68"/>
    </row>
    <row r="26" spans="1:12" ht="43" customHeight="1" x14ac:dyDescent="0.2">
      <c r="A26" s="433" t="s">
        <v>205</v>
      </c>
      <c r="B26" s="434"/>
      <c r="C26" s="434"/>
      <c r="D26" s="435" t="s">
        <v>206</v>
      </c>
      <c r="E26" s="435"/>
      <c r="F26" s="436"/>
      <c r="G26" s="68"/>
      <c r="H26" s="68"/>
      <c r="I26" s="68"/>
      <c r="J26" s="68"/>
      <c r="K26" s="68"/>
      <c r="L26" s="68"/>
    </row>
    <row r="27" spans="1:12" ht="36" customHeight="1" x14ac:dyDescent="0.2">
      <c r="A27" s="437" t="s">
        <v>207</v>
      </c>
      <c r="B27" s="438"/>
      <c r="C27" s="438"/>
      <c r="D27" s="439" t="s">
        <v>41</v>
      </c>
      <c r="E27" s="439"/>
      <c r="F27" s="440"/>
      <c r="G27" s="68"/>
      <c r="H27" s="68"/>
      <c r="I27" s="68"/>
      <c r="J27" s="68"/>
      <c r="K27" s="68"/>
      <c r="L27" s="68"/>
    </row>
    <row r="28" spans="1:12" ht="15.75" customHeight="1" x14ac:dyDescent="0.2">
      <c r="A28" s="391" t="s">
        <v>42</v>
      </c>
      <c r="B28" s="373"/>
      <c r="C28" s="373"/>
      <c r="D28" s="373"/>
      <c r="E28" s="373"/>
      <c r="F28" s="392"/>
      <c r="G28" s="68"/>
      <c r="H28" s="68"/>
      <c r="I28" s="68"/>
      <c r="J28" s="68"/>
      <c r="K28" s="68"/>
      <c r="L28" s="68"/>
    </row>
    <row r="29" spans="1:12" s="104" customFormat="1" ht="12" customHeight="1" x14ac:dyDescent="0.15">
      <c r="A29" s="441" t="s">
        <v>208</v>
      </c>
      <c r="B29" s="442"/>
      <c r="C29" s="443"/>
      <c r="D29" s="444" t="s">
        <v>209</v>
      </c>
      <c r="E29" s="443"/>
      <c r="F29" s="445"/>
      <c r="G29" s="145"/>
      <c r="H29" s="145"/>
      <c r="I29" s="145"/>
      <c r="J29" s="145"/>
      <c r="K29" s="145"/>
      <c r="L29" s="145"/>
    </row>
    <row r="30" spans="1:12" s="104" customFormat="1" ht="12" customHeight="1" x14ac:dyDescent="0.15">
      <c r="A30" s="393" t="s">
        <v>43</v>
      </c>
      <c r="B30" s="374"/>
      <c r="C30" s="375"/>
      <c r="D30" s="446" t="str">
        <f>'Mode d''emploi'!E5</f>
        <v>Nom de l'établissement</v>
      </c>
      <c r="E30" s="447"/>
      <c r="F30" s="448"/>
      <c r="G30" s="145"/>
      <c r="H30" s="145"/>
      <c r="I30" s="145"/>
      <c r="J30" s="145"/>
      <c r="K30" s="145"/>
      <c r="L30" s="145"/>
    </row>
    <row r="31" spans="1:12" s="104" customFormat="1" ht="12" customHeight="1" x14ac:dyDescent="0.15">
      <c r="A31" s="441" t="s">
        <v>44</v>
      </c>
      <c r="B31" s="442"/>
      <c r="C31" s="443"/>
      <c r="D31" s="444" t="s">
        <v>44</v>
      </c>
      <c r="E31" s="443"/>
      <c r="F31" s="445"/>
      <c r="G31" s="145"/>
      <c r="H31" s="145"/>
      <c r="I31" s="145"/>
      <c r="J31" s="145"/>
      <c r="K31" s="145"/>
      <c r="L31" s="145"/>
    </row>
    <row r="32" spans="1:12" s="104" customFormat="1" ht="12" customHeight="1" x14ac:dyDescent="0.15">
      <c r="A32" s="394" t="s">
        <v>45</v>
      </c>
      <c r="B32" s="368"/>
      <c r="C32" s="369"/>
      <c r="D32" s="449" t="str">
        <f>'Mode d''emploi'!E6</f>
        <v>NOM et Prénom</v>
      </c>
      <c r="E32" s="450"/>
      <c r="F32" s="451"/>
      <c r="G32" s="145"/>
      <c r="H32" s="145"/>
      <c r="I32" s="145"/>
      <c r="J32" s="145"/>
      <c r="K32" s="145"/>
      <c r="L32" s="145"/>
    </row>
    <row r="33" spans="1:12" s="104" customFormat="1" ht="23" customHeight="1" x14ac:dyDescent="0.15">
      <c r="A33" s="395" t="s">
        <v>46</v>
      </c>
      <c r="B33" s="360"/>
      <c r="C33" s="361"/>
      <c r="D33" s="362" t="s">
        <v>47</v>
      </c>
      <c r="E33" s="363"/>
      <c r="F33" s="396"/>
      <c r="G33" s="145"/>
      <c r="H33" s="145"/>
      <c r="I33" s="145"/>
      <c r="J33" s="145"/>
      <c r="K33" s="145"/>
      <c r="L33" s="145"/>
    </row>
    <row r="34" spans="1:12" s="104" customFormat="1" ht="12" customHeight="1" x14ac:dyDescent="0.15">
      <c r="A34" s="397" t="s">
        <v>48</v>
      </c>
      <c r="B34" s="364"/>
      <c r="C34" s="365"/>
      <c r="D34" s="366" t="s">
        <v>49</v>
      </c>
      <c r="E34" s="367"/>
      <c r="F34" s="398"/>
      <c r="G34" s="145"/>
      <c r="H34" s="145"/>
      <c r="I34" s="145"/>
      <c r="J34" s="145"/>
      <c r="K34" s="145"/>
      <c r="L34" s="145"/>
    </row>
    <row r="35" spans="1:12" s="104" customFormat="1" ht="12" customHeight="1" x14ac:dyDescent="0.15">
      <c r="A35" s="394" t="s">
        <v>50</v>
      </c>
      <c r="B35" s="368"/>
      <c r="C35" s="369"/>
      <c r="D35" s="370" t="str">
        <f>'Mode d''emploi'!E7</f>
        <v>E-mail</v>
      </c>
      <c r="E35" s="371"/>
      <c r="F35" s="399" t="str">
        <f>'Mode d''emploi'!I7</f>
        <v>Tél. :</v>
      </c>
      <c r="G35" s="145"/>
      <c r="H35" s="145"/>
      <c r="I35" s="145"/>
      <c r="J35" s="145"/>
      <c r="K35" s="145"/>
      <c r="L35" s="145"/>
    </row>
    <row r="36" spans="1:12" s="104" customFormat="1" ht="12" customHeight="1" x14ac:dyDescent="0.15">
      <c r="A36" s="452" t="s">
        <v>51</v>
      </c>
      <c r="B36" s="453"/>
      <c r="C36" s="454"/>
      <c r="D36" s="455" t="s">
        <v>52</v>
      </c>
      <c r="E36" s="453"/>
      <c r="F36" s="456"/>
      <c r="G36" s="145"/>
      <c r="H36" s="145"/>
      <c r="I36" s="145"/>
      <c r="J36" s="145"/>
      <c r="K36" s="145"/>
      <c r="L36" s="145"/>
    </row>
    <row r="37" spans="1:12" s="104" customFormat="1" ht="12" customHeight="1" x14ac:dyDescent="0.15">
      <c r="A37" s="400" t="s">
        <v>118</v>
      </c>
      <c r="B37" s="358"/>
      <c r="C37" s="359"/>
      <c r="D37" s="457" t="str">
        <f>IF(Evaluation!C4="","pas de date d'évaluation pour l'instant",Evaluation!C4)</f>
        <v>pas de date d'évaluation pour l'instant</v>
      </c>
      <c r="E37" s="458"/>
      <c r="F37" s="459"/>
      <c r="G37" s="145"/>
      <c r="H37" s="145"/>
      <c r="I37" s="145"/>
      <c r="J37" s="145"/>
      <c r="K37" s="145"/>
      <c r="L37" s="145"/>
    </row>
    <row r="38" spans="1:12" s="104" customFormat="1" ht="12" customHeight="1" x14ac:dyDescent="0.15">
      <c r="A38" s="460" t="s">
        <v>53</v>
      </c>
      <c r="B38" s="461"/>
      <c r="C38" s="458"/>
      <c r="D38" s="462" t="s">
        <v>53</v>
      </c>
      <c r="E38" s="463"/>
      <c r="F38" s="464"/>
      <c r="G38" s="145"/>
      <c r="H38" s="145"/>
      <c r="I38" s="145"/>
      <c r="J38" s="145"/>
      <c r="K38" s="145"/>
      <c r="L38" s="145"/>
    </row>
    <row r="39" spans="1:12" ht="50" customHeight="1" x14ac:dyDescent="0.2">
      <c r="A39" s="401"/>
      <c r="B39" s="402"/>
      <c r="C39" s="402"/>
      <c r="D39" s="403"/>
      <c r="E39" s="404"/>
      <c r="F39" s="405"/>
      <c r="G39" s="68"/>
      <c r="H39" s="68"/>
      <c r="I39" s="68"/>
      <c r="J39" s="68"/>
      <c r="K39" s="68"/>
      <c r="L39" s="68"/>
    </row>
    <row r="40" spans="1:12" s="68" customFormat="1" x14ac:dyDescent="0.2"/>
    <row r="41" spans="1:12" s="68" customFormat="1" x14ac:dyDescent="0.2"/>
    <row r="42" spans="1:12" s="68" customFormat="1" x14ac:dyDescent="0.2"/>
    <row r="43" spans="1:12" s="68" customFormat="1" x14ac:dyDescent="0.2"/>
    <row r="44" spans="1:12" s="68" customFormat="1" x14ac:dyDescent="0.2"/>
    <row r="45" spans="1:12" s="68" customFormat="1" x14ac:dyDescent="0.2"/>
    <row r="46" spans="1:12" s="68" customFormat="1" x14ac:dyDescent="0.2"/>
    <row r="47" spans="1:12" s="68" customFormat="1" x14ac:dyDescent="0.2"/>
    <row r="48" spans="1:12" s="68" customFormat="1" x14ac:dyDescent="0.2"/>
    <row r="49" s="68" customFormat="1" x14ac:dyDescent="0.2"/>
    <row r="50" s="68" customFormat="1" x14ac:dyDescent="0.2"/>
    <row r="51" s="68" customFormat="1" x14ac:dyDescent="0.2"/>
    <row r="52" s="68" customFormat="1" x14ac:dyDescent="0.2"/>
    <row r="53" s="68" customFormat="1" x14ac:dyDescent="0.2"/>
    <row r="54" s="68" customFormat="1" x14ac:dyDescent="0.2"/>
    <row r="55" s="68" customFormat="1" x14ac:dyDescent="0.2"/>
    <row r="56" s="68" customFormat="1" x14ac:dyDescent="0.2"/>
    <row r="57" s="68" customFormat="1" x14ac:dyDescent="0.2"/>
    <row r="58" s="68" customFormat="1" x14ac:dyDescent="0.2"/>
    <row r="59" s="68" customFormat="1" x14ac:dyDescent="0.2"/>
    <row r="60" s="68" customFormat="1" x14ac:dyDescent="0.2"/>
    <row r="61" s="68" customFormat="1" x14ac:dyDescent="0.2"/>
    <row r="62" s="68" customFormat="1" x14ac:dyDescent="0.2"/>
    <row r="63" s="68" customFormat="1" x14ac:dyDescent="0.2"/>
    <row r="64" s="68" customFormat="1" x14ac:dyDescent="0.2"/>
    <row r="65" s="68" customFormat="1" x14ac:dyDescent="0.2"/>
    <row r="66" s="68" customFormat="1" x14ac:dyDescent="0.2"/>
    <row r="67" s="68" customFormat="1" x14ac:dyDescent="0.2"/>
    <row r="68" s="68" customFormat="1" x14ac:dyDescent="0.2"/>
    <row r="69" s="68" customFormat="1" x14ac:dyDescent="0.2"/>
    <row r="70" s="68" customFormat="1" x14ac:dyDescent="0.2"/>
    <row r="71" s="68" customFormat="1" x14ac:dyDescent="0.2"/>
    <row r="72" s="68" customFormat="1" x14ac:dyDescent="0.2"/>
    <row r="73" s="68" customFormat="1" x14ac:dyDescent="0.2"/>
    <row r="74" s="68" customFormat="1" x14ac:dyDescent="0.2"/>
    <row r="75" s="68" customFormat="1" x14ac:dyDescent="0.2"/>
    <row r="76" s="68" customFormat="1" x14ac:dyDescent="0.2"/>
    <row r="77" s="68" customFormat="1" x14ac:dyDescent="0.2"/>
    <row r="78" s="68" customFormat="1" x14ac:dyDescent="0.2"/>
    <row r="79" s="68" customFormat="1" x14ac:dyDescent="0.2"/>
    <row r="80" s="68" customFormat="1" x14ac:dyDescent="0.2"/>
    <row r="81" s="68" customFormat="1" x14ac:dyDescent="0.2"/>
    <row r="82" s="68" customFormat="1" x14ac:dyDescent="0.2"/>
    <row r="83" s="68" customFormat="1" x14ac:dyDescent="0.2"/>
    <row r="84" s="68" customFormat="1" x14ac:dyDescent="0.2"/>
    <row r="85" s="68" customFormat="1" x14ac:dyDescent="0.2"/>
    <row r="86" s="68" customFormat="1" x14ac:dyDescent="0.2"/>
    <row r="87" s="68" customFormat="1" x14ac:dyDescent="0.2"/>
    <row r="88" s="68" customFormat="1" x14ac:dyDescent="0.2"/>
    <row r="89" s="68" customFormat="1" x14ac:dyDescent="0.2"/>
    <row r="90" s="68" customFormat="1" x14ac:dyDescent="0.2"/>
    <row r="91" s="68" customFormat="1" x14ac:dyDescent="0.2"/>
    <row r="92" s="68" customFormat="1" x14ac:dyDescent="0.2"/>
    <row r="93" s="68" customFormat="1" x14ac:dyDescent="0.2"/>
    <row r="94" s="68" customFormat="1" x14ac:dyDescent="0.2"/>
    <row r="95" s="68" customFormat="1" x14ac:dyDescent="0.2"/>
    <row r="96" s="68" customFormat="1" x14ac:dyDescent="0.2"/>
    <row r="97" s="68" customFormat="1" x14ac:dyDescent="0.2"/>
    <row r="98" s="68" customFormat="1" x14ac:dyDescent="0.2"/>
    <row r="99" s="68" customFormat="1" x14ac:dyDescent="0.2"/>
    <row r="100" s="68" customFormat="1" x14ac:dyDescent="0.2"/>
    <row r="101" s="68" customFormat="1" x14ac:dyDescent="0.2"/>
    <row r="102" s="68" customFormat="1" x14ac:dyDescent="0.2"/>
    <row r="103" s="68" customFormat="1" x14ac:dyDescent="0.2"/>
    <row r="104" s="68" customFormat="1" x14ac:dyDescent="0.2"/>
    <row r="105" s="68" customFormat="1" x14ac:dyDescent="0.2"/>
    <row r="106" s="68" customFormat="1" x14ac:dyDescent="0.2"/>
    <row r="107" s="68" customFormat="1" x14ac:dyDescent="0.2"/>
    <row r="108" s="68" customFormat="1" x14ac:dyDescent="0.2"/>
    <row r="109" s="68" customFormat="1" x14ac:dyDescent="0.2"/>
    <row r="110" s="68" customFormat="1" x14ac:dyDescent="0.2"/>
    <row r="111" s="68" customFormat="1" x14ac:dyDescent="0.2"/>
    <row r="112" s="68" customFormat="1" x14ac:dyDescent="0.2"/>
    <row r="113" s="68" customFormat="1" x14ac:dyDescent="0.2"/>
    <row r="114" s="68" customFormat="1" x14ac:dyDescent="0.2"/>
    <row r="115" s="68" customFormat="1" x14ac:dyDescent="0.2"/>
    <row r="116" s="68" customFormat="1" x14ac:dyDescent="0.2"/>
    <row r="117" s="68" customFormat="1" x14ac:dyDescent="0.2"/>
    <row r="118" s="68" customFormat="1" x14ac:dyDescent="0.2"/>
    <row r="119" s="68" customFormat="1" x14ac:dyDescent="0.2"/>
    <row r="120" s="68" customFormat="1" x14ac:dyDescent="0.2"/>
    <row r="121" s="68" customFormat="1" x14ac:dyDescent="0.2"/>
    <row r="122" s="68" customFormat="1" x14ac:dyDescent="0.2"/>
    <row r="123" s="68" customFormat="1" x14ac:dyDescent="0.2"/>
    <row r="124" s="68" customFormat="1" x14ac:dyDescent="0.2"/>
    <row r="125" s="68" customFormat="1" x14ac:dyDescent="0.2"/>
    <row r="126" s="68" customFormat="1" x14ac:dyDescent="0.2"/>
    <row r="127" s="68" customFormat="1" x14ac:dyDescent="0.2"/>
    <row r="128" s="68" customFormat="1" x14ac:dyDescent="0.2"/>
    <row r="129" s="68" customFormat="1" x14ac:dyDescent="0.2"/>
    <row r="130" s="68" customFormat="1" x14ac:dyDescent="0.2"/>
    <row r="131" s="68" customFormat="1" x14ac:dyDescent="0.2"/>
    <row r="132" s="68" customFormat="1" x14ac:dyDescent="0.2"/>
    <row r="133" s="68" customFormat="1" x14ac:dyDescent="0.2"/>
    <row r="134" s="68" customFormat="1" x14ac:dyDescent="0.2"/>
    <row r="135" s="68" customFormat="1" x14ac:dyDescent="0.2"/>
    <row r="136" s="68" customFormat="1" x14ac:dyDescent="0.2"/>
    <row r="137" s="68" customFormat="1" x14ac:dyDescent="0.2"/>
    <row r="138" s="68" customFormat="1" x14ac:dyDescent="0.2"/>
    <row r="139" s="68" customFormat="1" x14ac:dyDescent="0.2"/>
    <row r="140" s="68" customFormat="1" x14ac:dyDescent="0.2"/>
    <row r="141" s="68" customFormat="1" x14ac:dyDescent="0.2"/>
    <row r="142" s="68" customFormat="1" x14ac:dyDescent="0.2"/>
    <row r="143" s="68" customFormat="1" x14ac:dyDescent="0.2"/>
    <row r="144" s="68" customFormat="1" x14ac:dyDescent="0.2"/>
    <row r="145" s="68" customFormat="1" x14ac:dyDescent="0.2"/>
    <row r="146" s="68" customFormat="1" x14ac:dyDescent="0.2"/>
    <row r="147" s="68" customFormat="1" x14ac:dyDescent="0.2"/>
    <row r="148" s="68" customFormat="1" x14ac:dyDescent="0.2"/>
    <row r="149" s="68" customFormat="1" x14ac:dyDescent="0.2"/>
    <row r="150" s="68" customFormat="1" x14ac:dyDescent="0.2"/>
    <row r="151" s="68" customFormat="1" x14ac:dyDescent="0.2"/>
    <row r="152" s="68" customFormat="1" x14ac:dyDescent="0.2"/>
    <row r="153" s="68" customFormat="1" x14ac:dyDescent="0.2"/>
    <row r="154" s="68" customFormat="1" x14ac:dyDescent="0.2"/>
    <row r="155" s="68" customFormat="1" x14ac:dyDescent="0.2"/>
    <row r="156" s="68" customFormat="1" x14ac:dyDescent="0.2"/>
    <row r="157" s="68" customFormat="1" x14ac:dyDescent="0.2"/>
    <row r="158" s="68" customFormat="1" x14ac:dyDescent="0.2"/>
    <row r="159" s="68" customFormat="1" x14ac:dyDescent="0.2"/>
    <row r="160" s="68" customFormat="1" x14ac:dyDescent="0.2"/>
    <row r="161" s="68" customFormat="1" x14ac:dyDescent="0.2"/>
    <row r="162" s="68" customFormat="1" x14ac:dyDescent="0.2"/>
    <row r="163" s="68" customFormat="1" x14ac:dyDescent="0.2"/>
    <row r="164" s="68" customFormat="1" x14ac:dyDescent="0.2"/>
    <row r="165" s="68" customFormat="1" x14ac:dyDescent="0.2"/>
    <row r="166" s="68" customFormat="1" x14ac:dyDescent="0.2"/>
    <row r="167" s="68" customFormat="1" x14ac:dyDescent="0.2"/>
    <row r="168" s="68" customFormat="1" x14ac:dyDescent="0.2"/>
    <row r="169" s="68" customFormat="1" x14ac:dyDescent="0.2"/>
    <row r="170" s="68" customFormat="1" x14ac:dyDescent="0.2"/>
    <row r="171" s="68" customFormat="1" x14ac:dyDescent="0.2"/>
    <row r="172" s="68" customFormat="1" x14ac:dyDescent="0.2"/>
    <row r="173" s="68" customFormat="1" x14ac:dyDescent="0.2"/>
    <row r="174" s="68" customFormat="1" x14ac:dyDescent="0.2"/>
    <row r="175" s="68" customFormat="1" x14ac:dyDescent="0.2"/>
    <row r="176" s="68" customFormat="1" x14ac:dyDescent="0.2"/>
    <row r="177" s="68" customFormat="1" x14ac:dyDescent="0.2"/>
    <row r="178" s="68" customFormat="1" x14ac:dyDescent="0.2"/>
    <row r="179" s="68" customFormat="1" x14ac:dyDescent="0.2"/>
    <row r="180" s="68" customFormat="1" x14ac:dyDescent="0.2"/>
    <row r="181" s="68" customFormat="1" x14ac:dyDescent="0.2"/>
    <row r="182" s="68" customFormat="1" x14ac:dyDescent="0.2"/>
    <row r="183" s="68" customFormat="1" x14ac:dyDescent="0.2"/>
    <row r="184" s="68" customFormat="1" x14ac:dyDescent="0.2"/>
    <row r="185" s="68" customFormat="1" x14ac:dyDescent="0.2"/>
    <row r="186" s="68" customFormat="1" x14ac:dyDescent="0.2"/>
    <row r="187" s="68" customFormat="1" x14ac:dyDescent="0.2"/>
    <row r="188" s="68" customFormat="1" x14ac:dyDescent="0.2"/>
    <row r="189" s="68" customFormat="1" x14ac:dyDescent="0.2"/>
    <row r="190" s="68" customFormat="1" x14ac:dyDescent="0.2"/>
    <row r="191" s="68" customFormat="1" x14ac:dyDescent="0.2"/>
    <row r="192" s="68" customFormat="1" x14ac:dyDescent="0.2"/>
    <row r="193" s="68" customFormat="1" x14ac:dyDescent="0.2"/>
    <row r="194" s="68" customFormat="1" x14ac:dyDescent="0.2"/>
    <row r="195" s="68" customFormat="1" x14ac:dyDescent="0.2"/>
    <row r="196" s="68" customFormat="1" x14ac:dyDescent="0.2"/>
    <row r="197" s="68" customFormat="1" x14ac:dyDescent="0.2"/>
    <row r="198" s="68" customFormat="1" x14ac:dyDescent="0.2"/>
    <row r="199" s="68" customFormat="1" x14ac:dyDescent="0.2"/>
    <row r="200" s="68" customFormat="1" x14ac:dyDescent="0.2"/>
    <row r="201" s="68" customFormat="1" x14ac:dyDescent="0.2"/>
    <row r="202" s="68" customFormat="1" x14ac:dyDescent="0.2"/>
    <row r="203" s="68" customFormat="1" x14ac:dyDescent="0.2"/>
    <row r="204" s="68" customFormat="1" x14ac:dyDescent="0.2"/>
    <row r="205" s="68" customFormat="1" x14ac:dyDescent="0.2"/>
    <row r="206" s="68" customFormat="1" x14ac:dyDescent="0.2"/>
    <row r="207" s="68" customFormat="1" x14ac:dyDescent="0.2"/>
    <row r="208" s="68" customFormat="1" x14ac:dyDescent="0.2"/>
    <row r="209" s="68" customFormat="1" x14ac:dyDescent="0.2"/>
    <row r="210" s="68" customFormat="1" x14ac:dyDescent="0.2"/>
    <row r="211" s="68" customFormat="1" x14ac:dyDescent="0.2"/>
    <row r="212" s="68" customFormat="1" x14ac:dyDescent="0.2"/>
    <row r="213" s="68" customFormat="1" x14ac:dyDescent="0.2"/>
    <row r="214" s="68" customFormat="1" x14ac:dyDescent="0.2"/>
    <row r="215" s="68" customFormat="1" x14ac:dyDescent="0.2"/>
    <row r="216" s="68" customFormat="1" x14ac:dyDescent="0.2"/>
    <row r="217" s="68" customFormat="1" x14ac:dyDescent="0.2"/>
    <row r="218" s="68" customFormat="1" x14ac:dyDescent="0.2"/>
    <row r="219" s="68" customFormat="1" x14ac:dyDescent="0.2"/>
    <row r="220" s="68" customFormat="1" x14ac:dyDescent="0.2"/>
    <row r="221" s="68" customFormat="1" x14ac:dyDescent="0.2"/>
    <row r="222" s="68" customFormat="1" x14ac:dyDescent="0.2"/>
    <row r="223" s="68" customFormat="1" x14ac:dyDescent="0.2"/>
    <row r="224" s="68" customFormat="1" x14ac:dyDescent="0.2"/>
    <row r="225" s="68" customFormat="1" x14ac:dyDescent="0.2"/>
    <row r="226" s="68" customFormat="1" x14ac:dyDescent="0.2"/>
    <row r="227" s="68" customFormat="1" x14ac:dyDescent="0.2"/>
    <row r="228" s="68" customFormat="1" x14ac:dyDescent="0.2"/>
    <row r="229" s="68" customFormat="1" x14ac:dyDescent="0.2"/>
    <row r="230" s="68" customFormat="1" x14ac:dyDescent="0.2"/>
    <row r="231" s="68" customFormat="1" x14ac:dyDescent="0.2"/>
    <row r="232" s="68" customFormat="1" x14ac:dyDescent="0.2"/>
    <row r="233" s="68" customFormat="1" x14ac:dyDescent="0.2"/>
    <row r="234" s="68" customFormat="1" x14ac:dyDescent="0.2"/>
    <row r="235" s="68" customFormat="1" x14ac:dyDescent="0.2"/>
    <row r="236" s="68" customFormat="1" x14ac:dyDescent="0.2"/>
    <row r="237" s="68" customFormat="1" x14ac:dyDescent="0.2"/>
    <row r="238" s="68" customFormat="1" x14ac:dyDescent="0.2"/>
    <row r="239" s="68" customFormat="1" x14ac:dyDescent="0.2"/>
    <row r="240" s="68" customFormat="1" x14ac:dyDescent="0.2"/>
    <row r="241" s="68" customFormat="1" x14ac:dyDescent="0.2"/>
    <row r="242" s="68" customFormat="1" x14ac:dyDescent="0.2"/>
    <row r="243" s="68" customFormat="1" x14ac:dyDescent="0.2"/>
    <row r="244" s="68" customFormat="1" x14ac:dyDescent="0.2"/>
    <row r="245" s="68" customFormat="1" x14ac:dyDescent="0.2"/>
    <row r="246" s="68" customFormat="1" x14ac:dyDescent="0.2"/>
    <row r="247" s="68" customFormat="1" x14ac:dyDescent="0.2"/>
    <row r="248" s="68" customFormat="1" x14ac:dyDescent="0.2"/>
    <row r="249" s="68" customFormat="1" x14ac:dyDescent="0.2"/>
    <row r="250" s="68" customFormat="1" x14ac:dyDescent="0.2"/>
    <row r="251" s="68" customFormat="1" x14ac:dyDescent="0.2"/>
    <row r="252" s="68" customFormat="1" x14ac:dyDescent="0.2"/>
    <row r="253" s="68" customFormat="1" x14ac:dyDescent="0.2"/>
    <row r="254" s="68" customFormat="1" x14ac:dyDescent="0.2"/>
    <row r="255" s="68" customFormat="1" x14ac:dyDescent="0.2"/>
    <row r="256" s="68" customFormat="1" x14ac:dyDescent="0.2"/>
    <row r="257" s="68" customFormat="1" x14ac:dyDescent="0.2"/>
    <row r="258" s="68" customFormat="1" x14ac:dyDescent="0.2"/>
    <row r="259" s="68" customFormat="1" x14ac:dyDescent="0.2"/>
    <row r="260" s="68" customFormat="1" x14ac:dyDescent="0.2"/>
    <row r="261" s="68" customFormat="1" x14ac:dyDescent="0.2"/>
    <row r="262" s="68" customFormat="1" x14ac:dyDescent="0.2"/>
    <row r="263" s="68" customFormat="1" x14ac:dyDescent="0.2"/>
    <row r="264" s="68" customFormat="1" x14ac:dyDescent="0.2"/>
    <row r="265" s="68" customFormat="1" x14ac:dyDescent="0.2"/>
    <row r="266" s="68" customFormat="1" x14ac:dyDescent="0.2"/>
    <row r="267" s="68" customFormat="1" x14ac:dyDescent="0.2"/>
    <row r="268" s="68" customFormat="1" x14ac:dyDescent="0.2"/>
    <row r="269" s="68" customFormat="1" x14ac:dyDescent="0.2"/>
    <row r="270" s="68" customFormat="1" x14ac:dyDescent="0.2"/>
    <row r="271" s="68" customFormat="1" x14ac:dyDescent="0.2"/>
    <row r="272" s="68" customFormat="1" x14ac:dyDescent="0.2"/>
    <row r="273" s="68" customFormat="1" x14ac:dyDescent="0.2"/>
    <row r="274" s="68" customFormat="1" x14ac:dyDescent="0.2"/>
    <row r="275" s="68" customFormat="1" x14ac:dyDescent="0.2"/>
    <row r="276" s="68" customFormat="1" x14ac:dyDescent="0.2"/>
    <row r="277" s="68" customFormat="1" x14ac:dyDescent="0.2"/>
    <row r="278" s="68" customFormat="1" x14ac:dyDescent="0.2"/>
    <row r="279" s="68" customFormat="1" x14ac:dyDescent="0.2"/>
    <row r="280" s="68" customFormat="1" x14ac:dyDescent="0.2"/>
    <row r="281" s="68" customFormat="1" x14ac:dyDescent="0.2"/>
    <row r="282" s="68" customFormat="1" x14ac:dyDescent="0.2"/>
    <row r="283" s="68" customFormat="1" x14ac:dyDescent="0.2"/>
    <row r="284" s="68" customFormat="1" x14ac:dyDescent="0.2"/>
    <row r="285" s="68" customFormat="1" x14ac:dyDescent="0.2"/>
    <row r="286" s="68" customFormat="1" x14ac:dyDescent="0.2"/>
    <row r="287" s="68" customFormat="1" x14ac:dyDescent="0.2"/>
    <row r="288" s="68" customFormat="1" x14ac:dyDescent="0.2"/>
    <row r="289" s="68" customFormat="1" x14ac:dyDescent="0.2"/>
    <row r="290" s="68" customFormat="1" x14ac:dyDescent="0.2"/>
    <row r="291" s="68" customFormat="1" x14ac:dyDescent="0.2"/>
    <row r="292" s="68" customFormat="1" x14ac:dyDescent="0.2"/>
    <row r="293" s="68" customFormat="1" x14ac:dyDescent="0.2"/>
    <row r="294" s="68" customFormat="1" x14ac:dyDescent="0.2"/>
    <row r="295" s="68" customFormat="1" x14ac:dyDescent="0.2"/>
    <row r="296" s="68" customFormat="1" x14ac:dyDescent="0.2"/>
    <row r="297" s="68" customFormat="1" x14ac:dyDescent="0.2"/>
    <row r="298" s="68" customFormat="1" x14ac:dyDescent="0.2"/>
    <row r="299" s="68" customFormat="1" x14ac:dyDescent="0.2"/>
    <row r="300" s="68" customFormat="1" x14ac:dyDescent="0.2"/>
    <row r="301" s="68" customFormat="1" x14ac:dyDescent="0.2"/>
    <row r="302" s="68" customFormat="1" x14ac:dyDescent="0.2"/>
    <row r="303" s="68" customFormat="1" x14ac:dyDescent="0.2"/>
    <row r="304" s="68" customFormat="1" x14ac:dyDescent="0.2"/>
    <row r="305" s="68" customFormat="1" x14ac:dyDescent="0.2"/>
    <row r="306" s="68" customFormat="1" x14ac:dyDescent="0.2"/>
    <row r="307" s="68" customFormat="1" x14ac:dyDescent="0.2"/>
    <row r="308" s="68" customFormat="1" x14ac:dyDescent="0.2"/>
    <row r="309" s="68" customFormat="1" x14ac:dyDescent="0.2"/>
    <row r="310" s="68" customFormat="1" x14ac:dyDescent="0.2"/>
    <row r="311" s="68" customFormat="1" x14ac:dyDescent="0.2"/>
    <row r="312" s="68" customFormat="1" x14ac:dyDescent="0.2"/>
    <row r="313" s="68" customFormat="1" x14ac:dyDescent="0.2"/>
    <row r="314" s="68" customFormat="1" x14ac:dyDescent="0.2"/>
    <row r="315" s="68" customFormat="1" x14ac:dyDescent="0.2"/>
    <row r="316" s="68" customFormat="1" x14ac:dyDescent="0.2"/>
    <row r="317" s="68" customFormat="1" x14ac:dyDescent="0.2"/>
    <row r="318" s="68" customFormat="1" x14ac:dyDescent="0.2"/>
    <row r="319" s="68" customFormat="1" x14ac:dyDescent="0.2"/>
    <row r="320" s="68" customFormat="1" x14ac:dyDescent="0.2"/>
    <row r="321" s="68" customFormat="1" x14ac:dyDescent="0.2"/>
    <row r="322" s="68" customFormat="1" x14ac:dyDescent="0.2"/>
    <row r="323" s="68" customFormat="1" x14ac:dyDescent="0.2"/>
    <row r="324" s="68" customFormat="1" x14ac:dyDescent="0.2"/>
    <row r="325" s="68" customFormat="1" x14ac:dyDescent="0.2"/>
    <row r="326" s="68" customFormat="1" x14ac:dyDescent="0.2"/>
    <row r="327" s="68" customFormat="1" x14ac:dyDescent="0.2"/>
    <row r="328" s="68" customFormat="1" x14ac:dyDescent="0.2"/>
    <row r="329" s="68" customFormat="1" x14ac:dyDescent="0.2"/>
    <row r="330" s="68" customFormat="1" x14ac:dyDescent="0.2"/>
    <row r="331" s="68" customFormat="1" x14ac:dyDescent="0.2"/>
    <row r="332" s="68" customFormat="1" x14ac:dyDescent="0.2"/>
    <row r="333" s="68" customFormat="1" x14ac:dyDescent="0.2"/>
    <row r="334" s="68" customFormat="1" x14ac:dyDescent="0.2"/>
    <row r="335" s="68" customFormat="1" x14ac:dyDescent="0.2"/>
    <row r="336" s="68" customFormat="1" x14ac:dyDescent="0.2"/>
    <row r="337" s="68" customFormat="1" x14ac:dyDescent="0.2"/>
    <row r="338" s="68" customFormat="1" x14ac:dyDescent="0.2"/>
    <row r="339" s="68" customFormat="1" x14ac:dyDescent="0.2"/>
    <row r="340" s="68" customFormat="1" x14ac:dyDescent="0.2"/>
    <row r="341" s="68" customFormat="1" x14ac:dyDescent="0.2"/>
    <row r="342" s="68" customFormat="1" x14ac:dyDescent="0.2"/>
    <row r="343" s="68" customFormat="1" x14ac:dyDescent="0.2"/>
    <row r="344" s="68" customFormat="1" x14ac:dyDescent="0.2"/>
    <row r="345" s="68" customFormat="1" x14ac:dyDescent="0.2"/>
    <row r="346" s="68" customFormat="1" x14ac:dyDescent="0.2"/>
    <row r="347" s="68" customFormat="1" x14ac:dyDescent="0.2"/>
    <row r="348" s="68" customFormat="1" x14ac:dyDescent="0.2"/>
    <row r="349" s="68" customFormat="1" x14ac:dyDescent="0.2"/>
    <row r="350" s="68" customFormat="1" x14ac:dyDescent="0.2"/>
    <row r="351" s="68" customFormat="1" x14ac:dyDescent="0.2"/>
    <row r="352" s="68" customFormat="1" x14ac:dyDescent="0.2"/>
    <row r="353" s="68" customFormat="1" x14ac:dyDescent="0.2"/>
    <row r="354" s="68" customFormat="1" x14ac:dyDescent="0.2"/>
    <row r="355" s="68" customFormat="1" x14ac:dyDescent="0.2"/>
    <row r="356" s="68" customFormat="1" x14ac:dyDescent="0.2"/>
    <row r="357" s="68" customFormat="1" x14ac:dyDescent="0.2"/>
    <row r="358" s="68" customFormat="1" x14ac:dyDescent="0.2"/>
    <row r="359" s="68" customFormat="1" x14ac:dyDescent="0.2"/>
    <row r="360" s="68" customFormat="1" x14ac:dyDescent="0.2"/>
    <row r="361" s="68" customFormat="1" x14ac:dyDescent="0.2"/>
    <row r="362" s="68" customFormat="1" x14ac:dyDescent="0.2"/>
    <row r="363" s="68" customFormat="1" x14ac:dyDescent="0.2"/>
    <row r="364" s="68" customFormat="1" x14ac:dyDescent="0.2"/>
    <row r="365" s="68" customFormat="1" x14ac:dyDescent="0.2"/>
    <row r="366" s="68" customFormat="1" x14ac:dyDescent="0.2"/>
    <row r="367" s="68" customFormat="1" x14ac:dyDescent="0.2"/>
    <row r="368" s="68" customFormat="1" x14ac:dyDescent="0.2"/>
    <row r="369" s="68" customFormat="1" x14ac:dyDescent="0.2"/>
    <row r="370" s="68" customFormat="1" x14ac:dyDescent="0.2"/>
    <row r="371" s="68" customFormat="1" x14ac:dyDescent="0.2"/>
    <row r="372" s="68" customFormat="1" x14ac:dyDescent="0.2"/>
    <row r="373" s="68" customFormat="1" x14ac:dyDescent="0.2"/>
    <row r="374" s="68" customFormat="1" x14ac:dyDescent="0.2"/>
    <row r="375" s="68" customFormat="1" x14ac:dyDescent="0.2"/>
    <row r="376" s="68" customFormat="1" x14ac:dyDescent="0.2"/>
    <row r="377" s="68" customFormat="1" x14ac:dyDescent="0.2"/>
    <row r="378" s="68" customFormat="1" x14ac:dyDescent="0.2"/>
    <row r="379" s="68" customFormat="1" x14ac:dyDescent="0.2"/>
    <row r="380" s="68" customFormat="1" x14ac:dyDescent="0.2"/>
    <row r="381" s="68" customFormat="1" x14ac:dyDescent="0.2"/>
    <row r="382" s="68" customFormat="1" x14ac:dyDescent="0.2"/>
    <row r="383" s="68" customFormat="1" x14ac:dyDescent="0.2"/>
    <row r="384" s="68" customFormat="1" x14ac:dyDescent="0.2"/>
    <row r="385" s="68" customFormat="1" x14ac:dyDescent="0.2"/>
    <row r="386" s="68" customFormat="1" x14ac:dyDescent="0.2"/>
    <row r="387" s="68" customFormat="1" x14ac:dyDescent="0.2"/>
    <row r="388" s="68" customFormat="1" x14ac:dyDescent="0.2"/>
    <row r="389" s="68" customFormat="1" x14ac:dyDescent="0.2"/>
    <row r="390" s="68" customFormat="1" x14ac:dyDescent="0.2"/>
    <row r="391" s="68" customFormat="1" x14ac:dyDescent="0.2"/>
    <row r="392" s="68" customFormat="1" x14ac:dyDescent="0.2"/>
    <row r="393" s="68" customFormat="1" x14ac:dyDescent="0.2"/>
    <row r="394" s="68" customFormat="1" x14ac:dyDescent="0.2"/>
    <row r="395" s="68" customFormat="1" x14ac:dyDescent="0.2"/>
    <row r="396" s="68" customFormat="1" x14ac:dyDescent="0.2"/>
    <row r="397" s="68" customFormat="1" x14ac:dyDescent="0.2"/>
    <row r="398" s="68" customFormat="1" x14ac:dyDescent="0.2"/>
    <row r="399" s="68" customFormat="1" x14ac:dyDescent="0.2"/>
    <row r="400" s="68" customFormat="1" x14ac:dyDescent="0.2"/>
    <row r="401" s="68" customFormat="1" x14ac:dyDescent="0.2"/>
    <row r="402" s="68" customFormat="1" x14ac:dyDescent="0.2"/>
    <row r="403" s="68" customFormat="1" x14ac:dyDescent="0.2"/>
    <row r="404" s="68" customFormat="1" x14ac:dyDescent="0.2"/>
    <row r="405" s="68" customFormat="1" x14ac:dyDescent="0.2"/>
    <row r="406" s="68" customFormat="1" x14ac:dyDescent="0.2"/>
    <row r="407" s="68" customFormat="1" x14ac:dyDescent="0.2"/>
    <row r="408" s="68" customFormat="1" x14ac:dyDescent="0.2"/>
    <row r="409" s="68" customFormat="1" x14ac:dyDescent="0.2"/>
    <row r="410" s="68" customFormat="1" x14ac:dyDescent="0.2"/>
    <row r="411" s="68" customFormat="1" x14ac:dyDescent="0.2"/>
    <row r="412" s="68" customFormat="1" x14ac:dyDescent="0.2"/>
    <row r="413" s="68" customFormat="1" x14ac:dyDescent="0.2"/>
    <row r="414" s="68" customFormat="1" x14ac:dyDescent="0.2"/>
    <row r="415" s="68" customFormat="1" x14ac:dyDescent="0.2"/>
    <row r="416" s="68" customFormat="1" x14ac:dyDescent="0.2"/>
    <row r="417" s="68" customFormat="1" x14ac:dyDescent="0.2"/>
    <row r="418" s="68" customFormat="1" x14ac:dyDescent="0.2"/>
    <row r="419" s="68" customFormat="1" x14ac:dyDescent="0.2"/>
    <row r="420" s="68" customFormat="1" x14ac:dyDescent="0.2"/>
    <row r="421" s="68" customFormat="1" x14ac:dyDescent="0.2"/>
    <row r="422" s="68" customFormat="1" x14ac:dyDescent="0.2"/>
    <row r="423" s="68" customFormat="1" x14ac:dyDescent="0.2"/>
    <row r="424" s="68" customFormat="1" x14ac:dyDescent="0.2"/>
    <row r="425" s="68" customFormat="1" x14ac:dyDescent="0.2"/>
    <row r="426" s="68" customFormat="1" x14ac:dyDescent="0.2"/>
    <row r="427" s="68" customFormat="1" x14ac:dyDescent="0.2"/>
    <row r="428" s="68" customFormat="1" x14ac:dyDescent="0.2"/>
    <row r="429" s="68" customFormat="1" x14ac:dyDescent="0.2"/>
    <row r="430" s="68" customFormat="1" x14ac:dyDescent="0.2"/>
    <row r="431" s="68" customFormat="1" x14ac:dyDescent="0.2"/>
    <row r="432" s="68" customFormat="1" x14ac:dyDescent="0.2"/>
    <row r="433" s="68" customFormat="1" x14ac:dyDescent="0.2"/>
    <row r="434" s="68" customFormat="1" x14ac:dyDescent="0.2"/>
    <row r="435" s="68" customFormat="1" x14ac:dyDescent="0.2"/>
    <row r="436" s="68" customFormat="1" x14ac:dyDescent="0.2"/>
    <row r="437" s="68" customFormat="1" x14ac:dyDescent="0.2"/>
    <row r="438" s="68" customFormat="1" x14ac:dyDescent="0.2"/>
    <row r="439" s="68" customFormat="1" x14ac:dyDescent="0.2"/>
    <row r="440" s="68" customFormat="1" x14ac:dyDescent="0.2"/>
    <row r="441" s="68" customFormat="1" x14ac:dyDescent="0.2"/>
    <row r="442" s="68" customFormat="1" x14ac:dyDescent="0.2"/>
    <row r="443" s="68" customFormat="1" x14ac:dyDescent="0.2"/>
    <row r="444" s="68" customFormat="1" x14ac:dyDescent="0.2"/>
    <row r="445" s="68" customFormat="1" x14ac:dyDescent="0.2"/>
    <row r="446" s="68" customFormat="1" x14ac:dyDescent="0.2"/>
    <row r="447" s="68" customFormat="1" x14ac:dyDescent="0.2"/>
    <row r="448" s="68" customFormat="1" x14ac:dyDescent="0.2"/>
    <row r="449" s="68" customFormat="1" x14ac:dyDescent="0.2"/>
    <row r="450" s="68" customFormat="1" x14ac:dyDescent="0.2"/>
    <row r="451" s="68" customFormat="1" x14ac:dyDescent="0.2"/>
    <row r="452" s="68" customFormat="1" x14ac:dyDescent="0.2"/>
    <row r="453" s="68" customFormat="1" x14ac:dyDescent="0.2"/>
    <row r="454" s="68" customFormat="1" x14ac:dyDescent="0.2"/>
    <row r="455" s="68" customFormat="1" x14ac:dyDescent="0.2"/>
    <row r="456" s="68" customFormat="1" x14ac:dyDescent="0.2"/>
    <row r="457" s="68" customFormat="1" x14ac:dyDescent="0.2"/>
    <row r="458" s="68" customFormat="1" x14ac:dyDescent="0.2"/>
    <row r="459" s="68" customFormat="1" x14ac:dyDescent="0.2"/>
    <row r="460" s="68" customFormat="1" x14ac:dyDescent="0.2"/>
    <row r="461" s="68" customFormat="1" x14ac:dyDescent="0.2"/>
    <row r="462" s="68" customFormat="1" x14ac:dyDescent="0.2"/>
    <row r="463" s="68" customFormat="1" x14ac:dyDescent="0.2"/>
    <row r="464" s="68" customFormat="1" x14ac:dyDescent="0.2"/>
    <row r="465" s="68" customFormat="1" x14ac:dyDescent="0.2"/>
    <row r="466" s="68" customFormat="1" x14ac:dyDescent="0.2"/>
    <row r="467" s="68" customFormat="1" x14ac:dyDescent="0.2"/>
    <row r="468" s="68" customFormat="1" x14ac:dyDescent="0.2"/>
    <row r="469" s="68" customFormat="1" x14ac:dyDescent="0.2"/>
    <row r="470" s="68" customFormat="1" x14ac:dyDescent="0.2"/>
    <row r="471" s="68" customFormat="1" x14ac:dyDescent="0.2"/>
    <row r="472" s="68" customFormat="1" x14ac:dyDescent="0.2"/>
    <row r="473" s="68" customFormat="1" x14ac:dyDescent="0.2"/>
    <row r="474" s="68" customFormat="1" x14ac:dyDescent="0.2"/>
    <row r="475" s="68" customFormat="1" x14ac:dyDescent="0.2"/>
    <row r="476" s="68" customFormat="1" x14ac:dyDescent="0.2"/>
    <row r="477" s="68" customFormat="1" x14ac:dyDescent="0.2"/>
    <row r="478" s="68" customFormat="1" x14ac:dyDescent="0.2"/>
    <row r="479" s="68" customFormat="1" x14ac:dyDescent="0.2"/>
    <row r="480" s="68" customFormat="1" x14ac:dyDescent="0.2"/>
    <row r="481" s="68" customFormat="1" x14ac:dyDescent="0.2"/>
    <row r="482" s="68" customFormat="1" x14ac:dyDescent="0.2"/>
    <row r="483" s="68" customFormat="1" x14ac:dyDescent="0.2"/>
    <row r="484" s="68" customFormat="1" x14ac:dyDescent="0.2"/>
    <row r="485" s="68" customFormat="1" x14ac:dyDescent="0.2"/>
    <row r="486" s="68" customFormat="1" x14ac:dyDescent="0.2"/>
    <row r="487" s="68" customFormat="1" x14ac:dyDescent="0.2"/>
    <row r="488" s="68" customFormat="1" x14ac:dyDescent="0.2"/>
    <row r="489" s="68" customFormat="1" x14ac:dyDescent="0.2"/>
    <row r="490" s="68" customFormat="1" x14ac:dyDescent="0.2"/>
    <row r="491" s="68" customFormat="1" x14ac:dyDescent="0.2"/>
    <row r="492" s="68" customFormat="1" x14ac:dyDescent="0.2"/>
    <row r="493" s="68" customFormat="1" x14ac:dyDescent="0.2"/>
    <row r="494" s="68" customFormat="1" x14ac:dyDescent="0.2"/>
    <row r="495" s="68" customFormat="1" x14ac:dyDescent="0.2"/>
    <row r="496" s="68" customFormat="1" x14ac:dyDescent="0.2"/>
    <row r="497" s="68" customFormat="1" x14ac:dyDescent="0.2"/>
    <row r="498" s="68" customFormat="1" x14ac:dyDescent="0.2"/>
    <row r="499" s="68" customFormat="1" x14ac:dyDescent="0.2"/>
    <row r="500" s="68" customFormat="1" x14ac:dyDescent="0.2"/>
    <row r="501" s="68" customFormat="1" x14ac:dyDescent="0.2"/>
    <row r="502" s="68" customFormat="1" x14ac:dyDescent="0.2"/>
    <row r="503" s="68" customFormat="1" x14ac:dyDescent="0.2"/>
    <row r="504" s="68" customFormat="1" x14ac:dyDescent="0.2"/>
    <row r="505" s="68" customFormat="1" x14ac:dyDescent="0.2"/>
    <row r="506" s="68" customFormat="1" x14ac:dyDescent="0.2"/>
    <row r="507" s="68" customFormat="1" x14ac:dyDescent="0.2"/>
    <row r="508" s="68" customFormat="1" x14ac:dyDescent="0.2"/>
    <row r="509" s="68" customFormat="1" x14ac:dyDescent="0.2"/>
    <row r="510" s="68" customFormat="1" x14ac:dyDescent="0.2"/>
    <row r="511" s="68" customFormat="1" x14ac:dyDescent="0.2"/>
    <row r="512" s="68" customFormat="1" x14ac:dyDescent="0.2"/>
    <row r="513" s="68" customFormat="1" x14ac:dyDescent="0.2"/>
    <row r="514" s="68" customFormat="1" x14ac:dyDescent="0.2"/>
    <row r="515" s="68" customFormat="1" x14ac:dyDescent="0.2"/>
    <row r="516" s="68" customFormat="1" x14ac:dyDescent="0.2"/>
    <row r="517" s="68" customFormat="1" x14ac:dyDescent="0.2"/>
    <row r="518" s="68" customFormat="1" x14ac:dyDescent="0.2"/>
    <row r="519" s="68" customFormat="1" x14ac:dyDescent="0.2"/>
    <row r="520" s="68" customFormat="1" x14ac:dyDescent="0.2"/>
    <row r="521" s="68" customFormat="1" x14ac:dyDescent="0.2"/>
    <row r="522" s="68" customFormat="1" x14ac:dyDescent="0.2"/>
    <row r="523" s="68" customFormat="1" x14ac:dyDescent="0.2"/>
    <row r="524" s="68" customFormat="1" x14ac:dyDescent="0.2"/>
    <row r="525" s="68" customFormat="1" x14ac:dyDescent="0.2"/>
    <row r="526" s="68" customFormat="1" x14ac:dyDescent="0.2"/>
    <row r="527" s="68" customFormat="1" x14ac:dyDescent="0.2"/>
    <row r="528" s="68" customFormat="1" x14ac:dyDescent="0.2"/>
    <row r="529" s="68" customFormat="1" x14ac:dyDescent="0.2"/>
    <row r="530" s="68" customFormat="1" x14ac:dyDescent="0.2"/>
    <row r="531" s="68" customFormat="1" x14ac:dyDescent="0.2"/>
    <row r="532" s="68" customFormat="1" x14ac:dyDescent="0.2"/>
    <row r="533" s="68" customFormat="1" x14ac:dyDescent="0.2"/>
    <row r="534" s="68" customFormat="1" x14ac:dyDescent="0.2"/>
    <row r="535" s="68" customFormat="1" x14ac:dyDescent="0.2"/>
    <row r="536" s="68" customFormat="1" x14ac:dyDescent="0.2"/>
    <row r="537" s="68" customFormat="1" x14ac:dyDescent="0.2"/>
    <row r="538" s="68" customFormat="1" x14ac:dyDescent="0.2"/>
    <row r="539" s="68" customFormat="1" x14ac:dyDescent="0.2"/>
    <row r="540" s="68" customFormat="1" x14ac:dyDescent="0.2"/>
    <row r="541" s="68" customFormat="1" x14ac:dyDescent="0.2"/>
    <row r="542" s="68" customFormat="1" x14ac:dyDescent="0.2"/>
    <row r="543" s="68" customFormat="1" x14ac:dyDescent="0.2"/>
    <row r="544" s="68" customFormat="1" x14ac:dyDescent="0.2"/>
    <row r="545" s="68" customFormat="1" x14ac:dyDescent="0.2"/>
    <row r="546" s="68" customFormat="1" x14ac:dyDescent="0.2"/>
    <row r="547" s="68" customFormat="1" x14ac:dyDescent="0.2"/>
    <row r="548" s="68" customFormat="1" x14ac:dyDescent="0.2"/>
    <row r="549" s="68" customFormat="1" x14ac:dyDescent="0.2"/>
    <row r="550" s="68" customFormat="1" x14ac:dyDescent="0.2"/>
    <row r="551" s="68" customFormat="1" x14ac:dyDescent="0.2"/>
    <row r="552" s="68" customFormat="1" x14ac:dyDescent="0.2"/>
    <row r="553" s="68" customFormat="1" x14ac:dyDescent="0.2"/>
    <row r="554" s="68" customFormat="1" x14ac:dyDescent="0.2"/>
    <row r="555" s="68" customFormat="1" x14ac:dyDescent="0.2"/>
    <row r="556" s="68" customFormat="1" x14ac:dyDescent="0.2"/>
    <row r="557" s="68" customFormat="1" x14ac:dyDescent="0.2"/>
    <row r="558" s="68" customFormat="1" x14ac:dyDescent="0.2"/>
    <row r="559" s="68" customFormat="1" x14ac:dyDescent="0.2"/>
    <row r="560" s="68" customFormat="1" x14ac:dyDescent="0.2"/>
    <row r="561" s="68" customFormat="1" x14ac:dyDescent="0.2"/>
    <row r="562" s="68" customFormat="1" x14ac:dyDescent="0.2"/>
    <row r="563" s="68" customFormat="1" x14ac:dyDescent="0.2"/>
    <row r="564" s="68" customFormat="1" x14ac:dyDescent="0.2"/>
    <row r="565" s="68" customFormat="1" x14ac:dyDescent="0.2"/>
    <row r="566" s="68" customFormat="1" x14ac:dyDescent="0.2"/>
    <row r="567" s="68" customFormat="1" x14ac:dyDescent="0.2"/>
    <row r="568" s="68" customFormat="1" x14ac:dyDescent="0.2"/>
    <row r="569" s="68" customFormat="1" x14ac:dyDescent="0.2"/>
    <row r="570" s="68" customFormat="1" x14ac:dyDescent="0.2"/>
    <row r="571" s="68" customFormat="1" x14ac:dyDescent="0.2"/>
    <row r="572" s="68" customFormat="1" x14ac:dyDescent="0.2"/>
    <row r="573" s="68" customFormat="1" x14ac:dyDescent="0.2"/>
    <row r="574" s="68" customFormat="1" x14ac:dyDescent="0.2"/>
    <row r="575" s="68" customFormat="1" x14ac:dyDescent="0.2"/>
    <row r="576" s="68" customFormat="1" x14ac:dyDescent="0.2"/>
    <row r="577" s="68" customFormat="1" x14ac:dyDescent="0.2"/>
    <row r="578" s="68" customFormat="1" x14ac:dyDescent="0.2"/>
    <row r="579" s="68" customFormat="1" x14ac:dyDescent="0.2"/>
    <row r="580" s="68" customFormat="1" x14ac:dyDescent="0.2"/>
    <row r="581" s="68" customFormat="1" x14ac:dyDescent="0.2"/>
    <row r="582" s="68" customFormat="1" x14ac:dyDescent="0.2"/>
    <row r="583" s="68" customFormat="1" x14ac:dyDescent="0.2"/>
    <row r="584" s="68" customFormat="1" x14ac:dyDescent="0.2"/>
    <row r="585" s="68" customFormat="1" x14ac:dyDescent="0.2"/>
    <row r="586" s="68" customFormat="1" x14ac:dyDescent="0.2"/>
    <row r="587" s="68" customFormat="1" x14ac:dyDescent="0.2"/>
    <row r="588" s="68" customFormat="1" x14ac:dyDescent="0.2"/>
    <row r="589" s="68" customFormat="1" x14ac:dyDescent="0.2"/>
    <row r="590" s="68" customFormat="1" x14ac:dyDescent="0.2"/>
    <row r="591" s="68" customFormat="1" x14ac:dyDescent="0.2"/>
    <row r="592" s="68" customFormat="1" x14ac:dyDescent="0.2"/>
    <row r="593" s="68" customFormat="1" x14ac:dyDescent="0.2"/>
    <row r="594" s="68" customFormat="1" x14ac:dyDescent="0.2"/>
    <row r="595" s="68" customFormat="1" x14ac:dyDescent="0.2"/>
    <row r="596" s="68" customFormat="1" x14ac:dyDescent="0.2"/>
    <row r="597" s="68" customFormat="1" x14ac:dyDescent="0.2"/>
    <row r="598" s="68" customFormat="1" x14ac:dyDescent="0.2"/>
    <row r="599" s="68" customFormat="1" x14ac:dyDescent="0.2"/>
    <row r="600" s="68" customFormat="1" x14ac:dyDescent="0.2"/>
    <row r="601" s="68" customFormat="1" x14ac:dyDescent="0.2"/>
    <row r="602" s="68" customFormat="1" x14ac:dyDescent="0.2"/>
    <row r="603" s="68" customFormat="1" x14ac:dyDescent="0.2"/>
    <row r="604" s="68" customFormat="1" x14ac:dyDescent="0.2"/>
    <row r="605" s="68" customFormat="1" x14ac:dyDescent="0.2"/>
    <row r="606" s="68" customFormat="1" x14ac:dyDescent="0.2"/>
    <row r="607" s="68" customFormat="1" x14ac:dyDescent="0.2"/>
    <row r="608" s="68" customFormat="1" x14ac:dyDescent="0.2"/>
    <row r="609" s="68" customFormat="1" x14ac:dyDescent="0.2"/>
    <row r="610" s="68" customFormat="1" x14ac:dyDescent="0.2"/>
    <row r="611" s="68" customFormat="1" x14ac:dyDescent="0.2"/>
    <row r="612" s="68" customFormat="1" x14ac:dyDescent="0.2"/>
    <row r="613" s="68" customFormat="1" x14ac:dyDescent="0.2"/>
    <row r="614" s="68" customFormat="1" x14ac:dyDescent="0.2"/>
    <row r="615" s="68" customFormat="1" x14ac:dyDescent="0.2"/>
    <row r="616" s="68" customFormat="1" x14ac:dyDescent="0.2"/>
    <row r="617" s="68" customFormat="1" x14ac:dyDescent="0.2"/>
    <row r="618" s="68" customFormat="1" x14ac:dyDescent="0.2"/>
    <row r="619" s="68" customFormat="1" x14ac:dyDescent="0.2"/>
    <row r="620" s="68" customFormat="1" x14ac:dyDescent="0.2"/>
    <row r="621" s="68" customFormat="1" x14ac:dyDescent="0.2"/>
    <row r="622" s="68" customFormat="1" x14ac:dyDescent="0.2"/>
    <row r="623" s="68" customFormat="1" x14ac:dyDescent="0.2"/>
    <row r="624" s="68" customFormat="1" x14ac:dyDescent="0.2"/>
    <row r="625" s="68" customFormat="1" x14ac:dyDescent="0.2"/>
    <row r="626" s="68" customFormat="1" x14ac:dyDescent="0.2"/>
    <row r="627" s="68" customFormat="1" x14ac:dyDescent="0.2"/>
    <row r="628" s="68" customFormat="1" x14ac:dyDescent="0.2"/>
    <row r="629" s="68" customFormat="1" x14ac:dyDescent="0.2"/>
    <row r="630" s="68" customFormat="1" x14ac:dyDescent="0.2"/>
    <row r="631" s="68" customFormat="1" x14ac:dyDescent="0.2"/>
    <row r="632" s="68" customFormat="1" x14ac:dyDescent="0.2"/>
    <row r="633" s="68" customFormat="1" x14ac:dyDescent="0.2"/>
    <row r="634" s="68" customFormat="1" x14ac:dyDescent="0.2"/>
    <row r="635" s="68" customFormat="1" x14ac:dyDescent="0.2"/>
    <row r="636" s="68" customFormat="1" x14ac:dyDescent="0.2"/>
    <row r="637" s="68" customFormat="1" x14ac:dyDescent="0.2"/>
    <row r="638" s="68" customFormat="1" x14ac:dyDescent="0.2"/>
    <row r="639" s="68" customFormat="1" x14ac:dyDescent="0.2"/>
    <row r="640" s="68" customFormat="1" x14ac:dyDescent="0.2"/>
    <row r="641" s="68" customFormat="1" x14ac:dyDescent="0.2"/>
    <row r="642" s="68" customFormat="1" x14ac:dyDescent="0.2"/>
    <row r="643" s="68" customFormat="1" x14ac:dyDescent="0.2"/>
    <row r="644" s="68" customFormat="1" x14ac:dyDescent="0.2"/>
    <row r="645" s="68" customFormat="1" x14ac:dyDescent="0.2"/>
    <row r="646" s="68" customFormat="1" x14ac:dyDescent="0.2"/>
    <row r="647" s="68" customFormat="1" x14ac:dyDescent="0.2"/>
    <row r="648" s="68" customFormat="1" x14ac:dyDescent="0.2"/>
    <row r="649" s="68" customFormat="1" x14ac:dyDescent="0.2"/>
    <row r="650" s="68" customFormat="1" x14ac:dyDescent="0.2"/>
    <row r="651" s="68" customFormat="1" x14ac:dyDescent="0.2"/>
    <row r="652" s="68" customFormat="1" x14ac:dyDescent="0.2"/>
    <row r="653" s="68" customFormat="1" x14ac:dyDescent="0.2"/>
    <row r="654" s="68" customFormat="1" x14ac:dyDescent="0.2"/>
    <row r="655" s="68" customFormat="1" x14ac:dyDescent="0.2"/>
    <row r="656" s="68" customFormat="1" x14ac:dyDescent="0.2"/>
    <row r="657" s="68" customFormat="1" x14ac:dyDescent="0.2"/>
    <row r="658" s="68" customFormat="1" x14ac:dyDescent="0.2"/>
    <row r="659" s="68" customFormat="1" x14ac:dyDescent="0.2"/>
    <row r="660" s="68" customFormat="1" x14ac:dyDescent="0.2"/>
    <row r="661" s="68" customFormat="1" x14ac:dyDescent="0.2"/>
    <row r="662" s="68" customFormat="1" x14ac:dyDescent="0.2"/>
    <row r="663" s="68" customFormat="1" x14ac:dyDescent="0.2"/>
    <row r="664" s="68" customFormat="1" x14ac:dyDescent="0.2"/>
    <row r="665" s="68" customFormat="1" x14ac:dyDescent="0.2"/>
    <row r="666" s="68" customFormat="1" x14ac:dyDescent="0.2"/>
    <row r="667" s="68" customFormat="1" x14ac:dyDescent="0.2"/>
    <row r="668" s="68" customFormat="1" x14ac:dyDescent="0.2"/>
    <row r="669" s="68" customFormat="1" x14ac:dyDescent="0.2"/>
    <row r="670" s="68" customFormat="1" x14ac:dyDescent="0.2"/>
    <row r="671" s="68" customFormat="1" x14ac:dyDescent="0.2"/>
    <row r="672" s="68" customFormat="1" x14ac:dyDescent="0.2"/>
    <row r="673" s="68" customFormat="1" x14ac:dyDescent="0.2"/>
    <row r="674" s="68" customFormat="1" x14ac:dyDescent="0.2"/>
    <row r="675" s="68" customFormat="1" x14ac:dyDescent="0.2"/>
    <row r="676" s="68" customFormat="1" x14ac:dyDescent="0.2"/>
    <row r="677" s="68" customFormat="1" x14ac:dyDescent="0.2"/>
    <row r="678" s="68" customFormat="1" x14ac:dyDescent="0.2"/>
    <row r="679" s="68" customFormat="1" x14ac:dyDescent="0.2"/>
    <row r="680" s="68" customFormat="1" x14ac:dyDescent="0.2"/>
    <row r="681" s="68" customFormat="1" x14ac:dyDescent="0.2"/>
    <row r="682" s="68" customFormat="1" x14ac:dyDescent="0.2"/>
    <row r="683" s="68" customFormat="1" x14ac:dyDescent="0.2"/>
    <row r="684" s="68" customFormat="1" x14ac:dyDescent="0.2"/>
    <row r="685" s="68" customFormat="1" x14ac:dyDescent="0.2"/>
    <row r="686" s="68" customFormat="1" x14ac:dyDescent="0.2"/>
    <row r="687" s="68" customFormat="1" x14ac:dyDescent="0.2"/>
    <row r="688" s="68" customFormat="1" x14ac:dyDescent="0.2"/>
    <row r="689" s="68" customFormat="1" x14ac:dyDescent="0.2"/>
    <row r="690" s="68" customFormat="1" x14ac:dyDescent="0.2"/>
    <row r="691" s="68" customFormat="1" x14ac:dyDescent="0.2"/>
    <row r="692" s="68" customFormat="1" x14ac:dyDescent="0.2"/>
    <row r="693" s="68" customFormat="1" x14ac:dyDescent="0.2"/>
    <row r="694" s="68" customFormat="1" x14ac:dyDescent="0.2"/>
    <row r="695" s="68" customFormat="1" x14ac:dyDescent="0.2"/>
    <row r="696" s="68" customFormat="1" x14ac:dyDescent="0.2"/>
    <row r="697" s="68" customFormat="1" x14ac:dyDescent="0.2"/>
    <row r="698" s="68" customFormat="1" x14ac:dyDescent="0.2"/>
    <row r="699" s="68" customFormat="1" x14ac:dyDescent="0.2"/>
    <row r="700" s="68" customFormat="1" x14ac:dyDescent="0.2"/>
    <row r="701" s="68" customFormat="1" x14ac:dyDescent="0.2"/>
    <row r="702" s="68" customFormat="1" x14ac:dyDescent="0.2"/>
    <row r="703" s="68" customFormat="1" x14ac:dyDescent="0.2"/>
    <row r="704" s="68" customFormat="1" x14ac:dyDescent="0.2"/>
    <row r="705" s="68" customFormat="1" x14ac:dyDescent="0.2"/>
    <row r="706" s="68" customFormat="1" x14ac:dyDescent="0.2"/>
    <row r="707" s="68" customFormat="1" x14ac:dyDescent="0.2"/>
    <row r="708" s="68" customFormat="1" x14ac:dyDescent="0.2"/>
    <row r="709" s="68" customFormat="1" x14ac:dyDescent="0.2"/>
    <row r="710" s="68" customFormat="1" x14ac:dyDescent="0.2"/>
    <row r="711" s="68" customFormat="1" x14ac:dyDescent="0.2"/>
    <row r="712" s="68" customFormat="1" x14ac:dyDescent="0.2"/>
    <row r="713" s="68" customFormat="1" x14ac:dyDescent="0.2"/>
    <row r="714" s="68" customFormat="1" x14ac:dyDescent="0.2"/>
    <row r="715" s="68" customFormat="1" x14ac:dyDescent="0.2"/>
    <row r="716" s="68" customFormat="1" x14ac:dyDescent="0.2"/>
    <row r="717" s="68" customFormat="1" x14ac:dyDescent="0.2"/>
    <row r="718" s="68" customFormat="1" x14ac:dyDescent="0.2"/>
    <row r="719" s="68" customFormat="1" x14ac:dyDescent="0.2"/>
    <row r="720" s="68" customFormat="1" x14ac:dyDescent="0.2"/>
    <row r="721" s="68" customFormat="1" x14ac:dyDescent="0.2"/>
    <row r="722" s="68" customFormat="1" x14ac:dyDescent="0.2"/>
    <row r="723" s="68" customFormat="1" x14ac:dyDescent="0.2"/>
    <row r="724" s="68" customFormat="1" x14ac:dyDescent="0.2"/>
    <row r="725" s="68" customFormat="1" x14ac:dyDescent="0.2"/>
    <row r="726" s="68" customFormat="1" x14ac:dyDescent="0.2"/>
    <row r="727" s="68" customFormat="1" x14ac:dyDescent="0.2"/>
    <row r="728" s="68" customFormat="1" x14ac:dyDescent="0.2"/>
    <row r="729" s="68" customFormat="1" x14ac:dyDescent="0.2"/>
    <row r="730" s="68" customFormat="1" x14ac:dyDescent="0.2"/>
    <row r="731" s="68" customFormat="1" x14ac:dyDescent="0.2"/>
    <row r="732" s="68" customFormat="1" x14ac:dyDescent="0.2"/>
    <row r="733" s="68" customFormat="1" x14ac:dyDescent="0.2"/>
    <row r="734" s="68" customFormat="1" x14ac:dyDescent="0.2"/>
    <row r="735" s="68" customFormat="1" x14ac:dyDescent="0.2"/>
    <row r="736" s="68" customFormat="1" x14ac:dyDescent="0.2"/>
    <row r="737" s="68" customFormat="1" x14ac:dyDescent="0.2"/>
    <row r="738" s="68" customFormat="1" x14ac:dyDescent="0.2"/>
    <row r="739" s="68" customFormat="1" x14ac:dyDescent="0.2"/>
    <row r="740" s="68" customFormat="1" x14ac:dyDescent="0.2"/>
    <row r="741" s="68" customFormat="1" x14ac:dyDescent="0.2"/>
    <row r="742" s="68" customFormat="1" x14ac:dyDescent="0.2"/>
    <row r="743" s="68" customFormat="1" x14ac:dyDescent="0.2"/>
    <row r="744" s="68" customFormat="1" x14ac:dyDescent="0.2"/>
    <row r="745" s="68" customFormat="1" x14ac:dyDescent="0.2"/>
    <row r="746" s="68" customFormat="1" x14ac:dyDescent="0.2"/>
    <row r="747" s="68" customFormat="1" x14ac:dyDescent="0.2"/>
    <row r="748" s="68" customFormat="1" x14ac:dyDescent="0.2"/>
    <row r="749" s="68" customFormat="1" x14ac:dyDescent="0.2"/>
    <row r="750" s="68" customFormat="1" x14ac:dyDescent="0.2"/>
    <row r="751" s="68" customFormat="1" x14ac:dyDescent="0.2"/>
    <row r="752" s="68" customFormat="1" x14ac:dyDescent="0.2"/>
    <row r="753" s="68" customFormat="1" x14ac:dyDescent="0.2"/>
    <row r="754" s="68" customFormat="1" x14ac:dyDescent="0.2"/>
    <row r="755" s="68" customFormat="1" x14ac:dyDescent="0.2"/>
    <row r="756" s="68" customFormat="1" x14ac:dyDescent="0.2"/>
    <row r="757" s="68" customFormat="1" x14ac:dyDescent="0.2"/>
    <row r="758" s="68" customFormat="1" x14ac:dyDescent="0.2"/>
    <row r="759" s="68" customFormat="1" x14ac:dyDescent="0.2"/>
    <row r="760" s="68" customFormat="1" x14ac:dyDescent="0.2"/>
    <row r="761" s="68" customFormat="1" x14ac:dyDescent="0.2"/>
    <row r="762" s="68" customFormat="1" x14ac:dyDescent="0.2"/>
    <row r="763" s="68" customFormat="1" x14ac:dyDescent="0.2"/>
    <row r="764" s="68" customFormat="1" x14ac:dyDescent="0.2"/>
    <row r="765" s="68" customFormat="1" x14ac:dyDescent="0.2"/>
    <row r="766" s="68" customFormat="1" x14ac:dyDescent="0.2"/>
    <row r="767" s="68" customFormat="1" x14ac:dyDescent="0.2"/>
    <row r="768" s="68" customFormat="1" x14ac:dyDescent="0.2"/>
    <row r="769" s="68" customFormat="1" x14ac:dyDescent="0.2"/>
    <row r="770" s="68" customFormat="1" x14ac:dyDescent="0.2"/>
    <row r="771" s="68" customFormat="1" x14ac:dyDescent="0.2"/>
    <row r="772" s="68" customFormat="1" x14ac:dyDescent="0.2"/>
    <row r="773" s="68" customFormat="1" x14ac:dyDescent="0.2"/>
    <row r="774" s="68" customFormat="1" x14ac:dyDescent="0.2"/>
    <row r="775" s="68" customFormat="1" x14ac:dyDescent="0.2"/>
    <row r="776" s="68" customFormat="1" x14ac:dyDescent="0.2"/>
    <row r="777" s="68" customFormat="1" x14ac:dyDescent="0.2"/>
    <row r="778" s="68" customFormat="1" x14ac:dyDescent="0.2"/>
    <row r="779" s="68" customFormat="1" x14ac:dyDescent="0.2"/>
    <row r="780" s="68" customFormat="1" x14ac:dyDescent="0.2"/>
    <row r="781" s="68" customFormat="1" x14ac:dyDescent="0.2"/>
    <row r="782" s="68" customFormat="1" x14ac:dyDescent="0.2"/>
    <row r="783" s="68" customFormat="1" x14ac:dyDescent="0.2"/>
    <row r="784" s="68" customFormat="1" x14ac:dyDescent="0.2"/>
    <row r="785" s="68" customFormat="1" x14ac:dyDescent="0.2"/>
    <row r="786" s="68" customFormat="1" x14ac:dyDescent="0.2"/>
    <row r="787" s="68" customFormat="1" x14ac:dyDescent="0.2"/>
    <row r="788" s="68" customFormat="1" x14ac:dyDescent="0.2"/>
    <row r="789" s="68" customFormat="1" x14ac:dyDescent="0.2"/>
    <row r="790" s="68" customFormat="1" x14ac:dyDescent="0.2"/>
    <row r="791" s="68" customFormat="1" x14ac:dyDescent="0.2"/>
    <row r="792" s="68" customFormat="1" x14ac:dyDescent="0.2"/>
    <row r="793" s="68" customFormat="1" x14ac:dyDescent="0.2"/>
    <row r="794" s="68" customFormat="1" x14ac:dyDescent="0.2"/>
    <row r="795" s="68" customFormat="1" x14ac:dyDescent="0.2"/>
    <row r="796" s="68" customFormat="1" x14ac:dyDescent="0.2"/>
    <row r="797" s="68" customFormat="1" x14ac:dyDescent="0.2"/>
    <row r="798" s="68" customFormat="1" x14ac:dyDescent="0.2"/>
    <row r="799" s="68" customFormat="1" x14ac:dyDescent="0.2"/>
    <row r="800" s="68" customFormat="1" x14ac:dyDescent="0.2"/>
    <row r="801" s="68" customFormat="1" x14ac:dyDescent="0.2"/>
    <row r="802" s="68" customFormat="1" x14ac:dyDescent="0.2"/>
    <row r="803" s="68" customFormat="1" x14ac:dyDescent="0.2"/>
    <row r="804" s="68" customFormat="1" x14ac:dyDescent="0.2"/>
    <row r="805" s="68" customFormat="1" x14ac:dyDescent="0.2"/>
    <row r="806" s="68" customFormat="1" x14ac:dyDescent="0.2"/>
    <row r="807" s="68" customFormat="1" x14ac:dyDescent="0.2"/>
    <row r="808" s="68" customFormat="1" x14ac:dyDescent="0.2"/>
    <row r="809" s="68" customFormat="1" x14ac:dyDescent="0.2"/>
    <row r="810" s="68" customFormat="1" x14ac:dyDescent="0.2"/>
    <row r="811" s="68" customFormat="1" x14ac:dyDescent="0.2"/>
    <row r="812" s="68" customFormat="1" x14ac:dyDescent="0.2"/>
    <row r="813" s="68" customFormat="1" x14ac:dyDescent="0.2"/>
    <row r="814" s="68" customFormat="1" x14ac:dyDescent="0.2"/>
    <row r="815" s="68" customFormat="1" x14ac:dyDescent="0.2"/>
    <row r="816" s="68" customFormat="1" x14ac:dyDescent="0.2"/>
    <row r="817" s="68" customFormat="1" x14ac:dyDescent="0.2"/>
    <row r="818" s="68" customFormat="1" x14ac:dyDescent="0.2"/>
    <row r="819" s="68" customFormat="1" x14ac:dyDescent="0.2"/>
    <row r="820" s="68" customFormat="1" x14ac:dyDescent="0.2"/>
    <row r="821" s="68" customFormat="1" x14ac:dyDescent="0.2"/>
    <row r="822" s="68" customFormat="1" x14ac:dyDescent="0.2"/>
    <row r="823" s="68" customFormat="1" x14ac:dyDescent="0.2"/>
    <row r="824" s="68" customFormat="1" x14ac:dyDescent="0.2"/>
    <row r="825" s="68" customFormat="1" x14ac:dyDescent="0.2"/>
    <row r="826" s="68" customFormat="1" x14ac:dyDescent="0.2"/>
    <row r="827" s="68" customFormat="1" x14ac:dyDescent="0.2"/>
    <row r="828" s="68" customFormat="1" x14ac:dyDescent="0.2"/>
    <row r="829" s="68" customFormat="1" x14ac:dyDescent="0.2"/>
    <row r="830" s="68" customFormat="1" x14ac:dyDescent="0.2"/>
    <row r="831" s="68" customFormat="1" x14ac:dyDescent="0.2"/>
    <row r="832" s="68" customFormat="1" x14ac:dyDescent="0.2"/>
    <row r="833" s="68" customFormat="1" x14ac:dyDescent="0.2"/>
    <row r="834" s="68" customFormat="1" x14ac:dyDescent="0.2"/>
    <row r="835" s="68" customFormat="1" x14ac:dyDescent="0.2"/>
    <row r="836" s="68" customFormat="1" x14ac:dyDescent="0.2"/>
    <row r="837" s="68" customFormat="1" x14ac:dyDescent="0.2"/>
    <row r="838" s="68" customFormat="1" x14ac:dyDescent="0.2"/>
    <row r="839" s="68" customFormat="1" x14ac:dyDescent="0.2"/>
    <row r="840" s="68" customFormat="1" x14ac:dyDescent="0.2"/>
    <row r="841" s="68" customFormat="1" x14ac:dyDescent="0.2"/>
    <row r="842" s="68" customFormat="1" x14ac:dyDescent="0.2"/>
    <row r="843" s="68" customFormat="1" x14ac:dyDescent="0.2"/>
    <row r="844" s="68" customFormat="1" x14ac:dyDescent="0.2"/>
    <row r="845" s="68" customFormat="1" x14ac:dyDescent="0.2"/>
    <row r="846" s="68" customFormat="1" x14ac:dyDescent="0.2"/>
    <row r="847" s="68" customFormat="1" x14ac:dyDescent="0.2"/>
    <row r="848" s="68" customFormat="1" x14ac:dyDescent="0.2"/>
    <row r="849" s="68" customFormat="1" x14ac:dyDescent="0.2"/>
    <row r="850" s="68" customFormat="1" x14ac:dyDescent="0.2"/>
    <row r="851" s="68" customFormat="1" x14ac:dyDescent="0.2"/>
    <row r="852" s="68" customFormat="1" x14ac:dyDescent="0.2"/>
    <row r="853" s="68" customFormat="1" x14ac:dyDescent="0.2"/>
    <row r="854" s="68" customFormat="1" x14ac:dyDescent="0.2"/>
    <row r="855" s="68" customFormat="1" x14ac:dyDescent="0.2"/>
    <row r="856" s="68" customFormat="1" x14ac:dyDescent="0.2"/>
    <row r="857" s="68" customFormat="1" x14ac:dyDescent="0.2"/>
    <row r="858" s="68" customFormat="1" x14ac:dyDescent="0.2"/>
    <row r="859" s="68" customFormat="1" x14ac:dyDescent="0.2"/>
    <row r="860" s="68" customFormat="1" x14ac:dyDescent="0.2"/>
    <row r="861" s="68" customFormat="1" x14ac:dyDescent="0.2"/>
    <row r="862" s="68" customFormat="1" x14ac:dyDescent="0.2"/>
    <row r="863" s="68" customFormat="1" x14ac:dyDescent="0.2"/>
    <row r="864" s="68" customFormat="1" x14ac:dyDescent="0.2"/>
    <row r="865" s="68" customFormat="1" x14ac:dyDescent="0.2"/>
    <row r="866" s="68" customFormat="1" x14ac:dyDescent="0.2"/>
    <row r="867" s="68" customFormat="1" x14ac:dyDescent="0.2"/>
    <row r="868" s="68" customFormat="1" x14ac:dyDescent="0.2"/>
    <row r="869" s="68" customFormat="1" x14ac:dyDescent="0.2"/>
    <row r="870" s="68" customFormat="1" x14ac:dyDescent="0.2"/>
    <row r="871" s="68" customFormat="1" x14ac:dyDescent="0.2"/>
    <row r="872" s="68" customFormat="1" x14ac:dyDescent="0.2"/>
    <row r="873" s="68" customFormat="1" x14ac:dyDescent="0.2"/>
    <row r="874" s="68" customFormat="1" x14ac:dyDescent="0.2"/>
    <row r="875" s="68" customFormat="1" x14ac:dyDescent="0.2"/>
    <row r="876" s="68" customFormat="1" x14ac:dyDescent="0.2"/>
    <row r="877" s="68" customFormat="1" x14ac:dyDescent="0.2"/>
    <row r="878" s="68" customFormat="1" x14ac:dyDescent="0.2"/>
    <row r="879" s="68" customFormat="1" x14ac:dyDescent="0.2"/>
    <row r="880" s="68" customFormat="1" x14ac:dyDescent="0.2"/>
    <row r="881" s="68" customFormat="1" x14ac:dyDescent="0.2"/>
    <row r="882" s="68" customFormat="1" x14ac:dyDescent="0.2"/>
    <row r="883" s="68" customFormat="1" x14ac:dyDescent="0.2"/>
    <row r="884" s="68" customFormat="1" x14ac:dyDescent="0.2"/>
    <row r="885" s="68" customFormat="1" x14ac:dyDescent="0.2"/>
    <row r="886" s="68" customFormat="1" x14ac:dyDescent="0.2"/>
    <row r="887" s="68" customFormat="1" x14ac:dyDescent="0.2"/>
    <row r="888" s="68" customFormat="1" x14ac:dyDescent="0.2"/>
    <row r="889" s="68" customFormat="1" x14ac:dyDescent="0.2"/>
    <row r="890" s="68" customFormat="1" x14ac:dyDescent="0.2"/>
    <row r="891" s="68" customFormat="1" x14ac:dyDescent="0.2"/>
    <row r="892" s="68" customFormat="1" x14ac:dyDescent="0.2"/>
    <row r="893" s="68" customFormat="1" x14ac:dyDescent="0.2"/>
    <row r="894" s="68" customFormat="1" x14ac:dyDescent="0.2"/>
    <row r="895" s="68" customFormat="1" x14ac:dyDescent="0.2"/>
    <row r="896" s="68" customFormat="1" x14ac:dyDescent="0.2"/>
    <row r="897" s="68" customFormat="1" x14ac:dyDescent="0.2"/>
    <row r="898" s="68" customFormat="1" x14ac:dyDescent="0.2"/>
    <row r="899" s="68" customFormat="1" x14ac:dyDescent="0.2"/>
    <row r="900" s="68" customFormat="1" x14ac:dyDescent="0.2"/>
    <row r="901" s="68" customFormat="1" x14ac:dyDescent="0.2"/>
    <row r="902" s="68" customFormat="1" x14ac:dyDescent="0.2"/>
    <row r="903" s="68" customFormat="1" x14ac:dyDescent="0.2"/>
    <row r="904" s="68" customFormat="1" x14ac:dyDescent="0.2"/>
    <row r="905" s="68" customFormat="1" x14ac:dyDescent="0.2"/>
    <row r="906" s="68" customFormat="1" x14ac:dyDescent="0.2"/>
    <row r="907" s="68" customFormat="1" x14ac:dyDescent="0.2"/>
    <row r="908" s="68" customFormat="1" x14ac:dyDescent="0.2"/>
    <row r="909" s="68" customFormat="1" x14ac:dyDescent="0.2"/>
    <row r="910" s="68" customFormat="1" x14ac:dyDescent="0.2"/>
    <row r="911" s="68" customFormat="1" x14ac:dyDescent="0.2"/>
    <row r="912" s="68" customFormat="1" x14ac:dyDescent="0.2"/>
    <row r="913" s="68" customFormat="1" x14ac:dyDescent="0.2"/>
    <row r="914" s="68" customFormat="1" x14ac:dyDescent="0.2"/>
    <row r="915" s="68" customFormat="1" x14ac:dyDescent="0.2"/>
    <row r="916" s="68" customFormat="1" x14ac:dyDescent="0.2"/>
    <row r="917" s="68" customFormat="1" x14ac:dyDescent="0.2"/>
    <row r="918" s="68" customFormat="1" x14ac:dyDescent="0.2"/>
    <row r="919" s="68" customFormat="1" x14ac:dyDescent="0.2"/>
    <row r="920" s="68" customFormat="1" x14ac:dyDescent="0.2"/>
    <row r="921" s="68" customFormat="1" x14ac:dyDescent="0.2"/>
    <row r="922" s="68" customFormat="1" x14ac:dyDescent="0.2"/>
    <row r="923" s="68" customFormat="1" x14ac:dyDescent="0.2"/>
    <row r="924" s="68" customFormat="1" x14ac:dyDescent="0.2"/>
    <row r="925" s="68" customFormat="1" x14ac:dyDescent="0.2"/>
    <row r="926" s="68" customFormat="1" x14ac:dyDescent="0.2"/>
    <row r="927" s="68" customFormat="1" x14ac:dyDescent="0.2"/>
    <row r="928" s="68" customFormat="1" x14ac:dyDescent="0.2"/>
    <row r="929" s="68" customFormat="1" x14ac:dyDescent="0.2"/>
    <row r="930" s="68" customFormat="1" x14ac:dyDescent="0.2"/>
    <row r="931" s="68" customFormat="1" x14ac:dyDescent="0.2"/>
    <row r="932" s="68" customFormat="1" x14ac:dyDescent="0.2"/>
    <row r="933" s="68" customFormat="1" x14ac:dyDescent="0.2"/>
    <row r="934" s="68" customFormat="1" x14ac:dyDescent="0.2"/>
    <row r="935" s="68" customFormat="1" x14ac:dyDescent="0.2"/>
    <row r="936" s="68" customFormat="1" x14ac:dyDescent="0.2"/>
    <row r="937" s="68" customFormat="1" x14ac:dyDescent="0.2"/>
    <row r="938" s="68" customFormat="1" x14ac:dyDescent="0.2"/>
    <row r="939" s="68" customFormat="1" x14ac:dyDescent="0.2"/>
    <row r="940" s="68" customFormat="1" x14ac:dyDescent="0.2"/>
    <row r="941" s="68" customFormat="1" x14ac:dyDescent="0.2"/>
    <row r="942" s="68" customFormat="1" x14ac:dyDescent="0.2"/>
    <row r="943" s="68" customFormat="1" x14ac:dyDescent="0.2"/>
    <row r="944" s="68" customFormat="1" x14ac:dyDescent="0.2"/>
    <row r="945" s="68" customFormat="1" x14ac:dyDescent="0.2"/>
    <row r="946" s="68" customFormat="1" x14ac:dyDescent="0.2"/>
    <row r="947" s="68" customFormat="1" x14ac:dyDescent="0.2"/>
    <row r="948" s="68" customFormat="1" x14ac:dyDescent="0.2"/>
    <row r="949" s="68" customFormat="1" x14ac:dyDescent="0.2"/>
    <row r="950" s="68" customFormat="1" x14ac:dyDescent="0.2"/>
    <row r="951" s="68" customFormat="1" x14ac:dyDescent="0.2"/>
    <row r="952" s="68" customFormat="1" x14ac:dyDescent="0.2"/>
    <row r="953" s="68" customFormat="1" x14ac:dyDescent="0.2"/>
    <row r="954" s="68" customFormat="1" x14ac:dyDescent="0.2"/>
    <row r="955" s="68" customFormat="1" x14ac:dyDescent="0.2"/>
    <row r="956" s="68" customFormat="1" x14ac:dyDescent="0.2"/>
    <row r="957" s="68" customFormat="1" x14ac:dyDescent="0.2"/>
    <row r="958" s="68" customFormat="1" x14ac:dyDescent="0.2"/>
    <row r="959" s="68" customFormat="1" x14ac:dyDescent="0.2"/>
    <row r="960" s="68" customFormat="1" x14ac:dyDescent="0.2"/>
    <row r="961" s="68" customFormat="1" x14ac:dyDescent="0.2"/>
    <row r="962" s="68" customFormat="1" x14ac:dyDescent="0.2"/>
    <row r="963" s="68" customFormat="1" x14ac:dyDescent="0.2"/>
    <row r="964" s="68" customFormat="1" x14ac:dyDescent="0.2"/>
    <row r="965" s="68" customFormat="1" x14ac:dyDescent="0.2"/>
    <row r="966" s="68" customFormat="1" x14ac:dyDescent="0.2"/>
    <row r="967" s="68" customFormat="1" x14ac:dyDescent="0.2"/>
    <row r="968" s="68" customFormat="1" x14ac:dyDescent="0.2"/>
    <row r="969" s="68" customFormat="1" x14ac:dyDescent="0.2"/>
    <row r="970" s="68" customFormat="1" x14ac:dyDescent="0.2"/>
    <row r="971" s="68" customFormat="1" x14ac:dyDescent="0.2"/>
    <row r="972" s="68" customFormat="1" x14ac:dyDescent="0.2"/>
    <row r="973" s="68" customFormat="1" x14ac:dyDescent="0.2"/>
    <row r="974" s="68" customFormat="1" x14ac:dyDescent="0.2"/>
    <row r="975" s="68" customFormat="1" x14ac:dyDescent="0.2"/>
    <row r="976" s="68" customFormat="1" x14ac:dyDescent="0.2"/>
    <row r="977" s="68" customFormat="1" x14ac:dyDescent="0.2"/>
    <row r="978" s="68" customFormat="1" x14ac:dyDescent="0.2"/>
    <row r="979" s="68" customFormat="1" x14ac:dyDescent="0.2"/>
    <row r="980" s="68" customFormat="1" x14ac:dyDescent="0.2"/>
    <row r="981" s="68" customFormat="1" x14ac:dyDescent="0.2"/>
    <row r="982" s="68" customFormat="1" x14ac:dyDescent="0.2"/>
    <row r="983" s="68" customFormat="1" x14ac:dyDescent="0.2"/>
    <row r="984" s="68" customFormat="1" x14ac:dyDescent="0.2"/>
    <row r="985" s="68" customFormat="1" x14ac:dyDescent="0.2"/>
    <row r="986" s="68" customFormat="1" x14ac:dyDescent="0.2"/>
    <row r="987" s="68" customFormat="1" x14ac:dyDescent="0.2"/>
    <row r="988" s="68" customFormat="1" x14ac:dyDescent="0.2"/>
    <row r="989" s="68" customFormat="1" x14ac:dyDescent="0.2"/>
    <row r="990" s="68" customFormat="1" x14ac:dyDescent="0.2"/>
    <row r="991" s="68" customFormat="1" x14ac:dyDescent="0.2"/>
    <row r="992" s="68" customFormat="1" x14ac:dyDescent="0.2"/>
    <row r="993" s="68" customFormat="1" x14ac:dyDescent="0.2"/>
    <row r="994" s="68" customFormat="1" x14ac:dyDescent="0.2"/>
    <row r="995" s="68" customFormat="1" x14ac:dyDescent="0.2"/>
    <row r="996" s="68" customFormat="1" x14ac:dyDescent="0.2"/>
    <row r="997" s="68" customFormat="1" x14ac:dyDescent="0.2"/>
    <row r="998" s="68" customFormat="1" x14ac:dyDescent="0.2"/>
    <row r="999" s="68" customFormat="1" x14ac:dyDescent="0.2"/>
    <row r="1000" s="68" customFormat="1" x14ac:dyDescent="0.2"/>
    <row r="1001" s="68" customFormat="1" x14ac:dyDescent="0.2"/>
    <row r="1002" s="68" customFormat="1" x14ac:dyDescent="0.2"/>
    <row r="1003" s="68" customFormat="1" x14ac:dyDescent="0.2"/>
    <row r="1004" s="68" customFormat="1" x14ac:dyDescent="0.2"/>
    <row r="1005" s="68" customFormat="1" x14ac:dyDescent="0.2"/>
    <row r="1006" s="68" customFormat="1" x14ac:dyDescent="0.2"/>
    <row r="1007" s="68" customFormat="1" x14ac:dyDescent="0.2"/>
    <row r="1008" s="68" customFormat="1" x14ac:dyDescent="0.2"/>
    <row r="1009" s="68" customFormat="1" x14ac:dyDescent="0.2"/>
    <row r="1010" s="68" customFormat="1" x14ac:dyDescent="0.2"/>
    <row r="1011" s="68" customFormat="1" x14ac:dyDescent="0.2"/>
    <row r="1012" s="68" customFormat="1" x14ac:dyDescent="0.2"/>
    <row r="1013" s="68" customFormat="1" x14ac:dyDescent="0.2"/>
    <row r="1014" s="68" customFormat="1" x14ac:dyDescent="0.2"/>
    <row r="1015" s="68" customFormat="1" x14ac:dyDescent="0.2"/>
    <row r="1016" s="68" customFormat="1" x14ac:dyDescent="0.2"/>
    <row r="1017" s="68" customFormat="1" x14ac:dyDescent="0.2"/>
    <row r="1018" s="68" customFormat="1" x14ac:dyDescent="0.2"/>
    <row r="1019" s="68" customFormat="1" x14ac:dyDescent="0.2"/>
    <row r="1020" s="68" customFormat="1" x14ac:dyDescent="0.2"/>
    <row r="1021" s="68" customFormat="1" x14ac:dyDescent="0.2"/>
    <row r="1022" s="68" customFormat="1" x14ac:dyDescent="0.2"/>
    <row r="1023" s="68" customFormat="1" x14ac:dyDescent="0.2"/>
    <row r="1024" s="68" customFormat="1" x14ac:dyDescent="0.2"/>
    <row r="1025" s="68" customFormat="1" x14ac:dyDescent="0.2"/>
    <row r="1026" s="68" customFormat="1" x14ac:dyDescent="0.2"/>
    <row r="1027" s="68" customFormat="1" x14ac:dyDescent="0.2"/>
    <row r="1028" s="68" customFormat="1" x14ac:dyDescent="0.2"/>
    <row r="1029" s="68" customFormat="1" x14ac:dyDescent="0.2"/>
    <row r="1030" s="68" customFormat="1" x14ac:dyDescent="0.2"/>
    <row r="1031" s="68" customFormat="1" x14ac:dyDescent="0.2"/>
    <row r="1032" s="68" customFormat="1" x14ac:dyDescent="0.2"/>
    <row r="1033" s="68" customFormat="1" x14ac:dyDescent="0.2"/>
    <row r="1034" s="68" customFormat="1" x14ac:dyDescent="0.2"/>
    <row r="1035" s="68" customFormat="1" x14ac:dyDescent="0.2"/>
    <row r="1036" s="68" customFormat="1" x14ac:dyDescent="0.2"/>
    <row r="1037" s="68" customFormat="1" x14ac:dyDescent="0.2"/>
    <row r="1038" s="68" customFormat="1" x14ac:dyDescent="0.2"/>
    <row r="1039" s="68" customFormat="1" x14ac:dyDescent="0.2"/>
    <row r="1040" s="68" customFormat="1" x14ac:dyDescent="0.2"/>
    <row r="1041" s="68" customFormat="1" x14ac:dyDescent="0.2"/>
    <row r="1042" s="68" customFormat="1" x14ac:dyDescent="0.2"/>
    <row r="1043" s="68" customFormat="1" x14ac:dyDescent="0.2"/>
    <row r="1044" s="68" customFormat="1" x14ac:dyDescent="0.2"/>
    <row r="1045" s="68" customFormat="1" x14ac:dyDescent="0.2"/>
    <row r="1046" s="68" customFormat="1" x14ac:dyDescent="0.2"/>
    <row r="1047" s="68" customFormat="1" x14ac:dyDescent="0.2"/>
    <row r="1048" s="68" customFormat="1" x14ac:dyDescent="0.2"/>
    <row r="1049" s="68" customFormat="1" x14ac:dyDescent="0.2"/>
    <row r="1050" s="68" customFormat="1" x14ac:dyDescent="0.2"/>
    <row r="1051" s="68" customFormat="1" x14ac:dyDescent="0.2"/>
    <row r="1052" s="68" customFormat="1" x14ac:dyDescent="0.2"/>
    <row r="1053" s="68" customFormat="1" x14ac:dyDescent="0.2"/>
    <row r="1054" s="68" customFormat="1" x14ac:dyDescent="0.2"/>
    <row r="1055" s="68" customFormat="1" x14ac:dyDescent="0.2"/>
    <row r="1056" s="68" customFormat="1" x14ac:dyDescent="0.2"/>
    <row r="1057" s="68" customFormat="1" x14ac:dyDescent="0.2"/>
    <row r="1058" s="68" customFormat="1" x14ac:dyDescent="0.2"/>
    <row r="1059" s="68" customFormat="1" x14ac:dyDescent="0.2"/>
    <row r="1060" s="68" customFormat="1" x14ac:dyDescent="0.2"/>
    <row r="1061" s="68" customFormat="1" x14ac:dyDescent="0.2"/>
    <row r="1062" s="68" customFormat="1" x14ac:dyDescent="0.2"/>
    <row r="1063" s="68" customFormat="1" x14ac:dyDescent="0.2"/>
    <row r="1064" s="68" customFormat="1" x14ac:dyDescent="0.2"/>
    <row r="1065" s="68" customFormat="1" x14ac:dyDescent="0.2"/>
    <row r="1066" s="68" customFormat="1" x14ac:dyDescent="0.2"/>
    <row r="1067" s="68" customFormat="1" x14ac:dyDescent="0.2"/>
    <row r="1068" s="68" customFormat="1" x14ac:dyDescent="0.2"/>
    <row r="1069" s="68" customFormat="1" x14ac:dyDescent="0.2"/>
    <row r="1070" s="68" customFormat="1" x14ac:dyDescent="0.2"/>
    <row r="1071" s="68" customFormat="1" x14ac:dyDescent="0.2"/>
    <row r="1072" s="68" customFormat="1" x14ac:dyDescent="0.2"/>
    <row r="1073" s="68" customFormat="1" x14ac:dyDescent="0.2"/>
    <row r="1074" s="68" customFormat="1" x14ac:dyDescent="0.2"/>
    <row r="1075" s="68" customFormat="1" x14ac:dyDescent="0.2"/>
    <row r="1076" s="68" customFormat="1" x14ac:dyDescent="0.2"/>
    <row r="1077" s="68" customFormat="1" x14ac:dyDescent="0.2"/>
    <row r="1078" s="68" customFormat="1" x14ac:dyDescent="0.2"/>
    <row r="1079" s="68" customFormat="1" x14ac:dyDescent="0.2"/>
    <row r="1080" s="68" customFormat="1" x14ac:dyDescent="0.2"/>
    <row r="1081" s="68" customFormat="1" x14ac:dyDescent="0.2"/>
    <row r="1082" s="68" customFormat="1" x14ac:dyDescent="0.2"/>
    <row r="1083" s="68" customFormat="1" x14ac:dyDescent="0.2"/>
    <row r="1084" s="68" customFormat="1" x14ac:dyDescent="0.2"/>
    <row r="1085" s="68" customFormat="1" x14ac:dyDescent="0.2"/>
    <row r="1086" s="68" customFormat="1" x14ac:dyDescent="0.2"/>
    <row r="1087" s="68" customFormat="1" x14ac:dyDescent="0.2"/>
    <row r="1088" s="68" customFormat="1" x14ac:dyDescent="0.2"/>
    <row r="1089" s="68" customFormat="1" x14ac:dyDescent="0.2"/>
    <row r="1090" s="68" customFormat="1" x14ac:dyDescent="0.2"/>
    <row r="1091" s="68" customFormat="1" x14ac:dyDescent="0.2"/>
    <row r="1092" s="68" customFormat="1" x14ac:dyDescent="0.2"/>
    <row r="1093" s="68" customFormat="1" x14ac:dyDescent="0.2"/>
    <row r="1094" s="68" customFormat="1" x14ac:dyDescent="0.2"/>
    <row r="1095" s="68" customFormat="1" x14ac:dyDescent="0.2"/>
    <row r="1096" s="68" customFormat="1" x14ac:dyDescent="0.2"/>
    <row r="1097" s="68" customFormat="1" x14ac:dyDescent="0.2"/>
    <row r="1098" s="68" customFormat="1" x14ac:dyDescent="0.2"/>
    <row r="1099" s="68" customFormat="1" x14ac:dyDescent="0.2"/>
    <row r="1100" s="68" customFormat="1" x14ac:dyDescent="0.2"/>
    <row r="1101" s="68" customFormat="1" x14ac:dyDescent="0.2"/>
    <row r="1102" s="68" customFormat="1" x14ac:dyDescent="0.2"/>
    <row r="1103" s="68" customFormat="1" x14ac:dyDescent="0.2"/>
    <row r="1104" s="68" customFormat="1" x14ac:dyDescent="0.2"/>
    <row r="1105" s="68" customFormat="1" x14ac:dyDescent="0.2"/>
    <row r="1106" s="68" customFormat="1" x14ac:dyDescent="0.2"/>
    <row r="1107" s="68" customFormat="1" x14ac:dyDescent="0.2"/>
    <row r="1108" s="68" customFormat="1" x14ac:dyDescent="0.2"/>
    <row r="1109" s="68" customFormat="1" x14ac:dyDescent="0.2"/>
    <row r="1110" s="68" customFormat="1" x14ac:dyDescent="0.2"/>
    <row r="1111" s="68" customFormat="1" x14ac:dyDescent="0.2"/>
    <row r="1112" s="68" customFormat="1" x14ac:dyDescent="0.2"/>
    <row r="1113" s="68" customFormat="1" x14ac:dyDescent="0.2"/>
    <row r="1114" s="68" customFormat="1" x14ac:dyDescent="0.2"/>
    <row r="1115" s="68" customFormat="1" x14ac:dyDescent="0.2"/>
    <row r="1116" s="68" customFormat="1" x14ac:dyDescent="0.2"/>
    <row r="1117" s="68" customFormat="1" x14ac:dyDescent="0.2"/>
    <row r="1118" s="68" customFormat="1" x14ac:dyDescent="0.2"/>
    <row r="1119" s="68" customFormat="1" x14ac:dyDescent="0.2"/>
    <row r="1120" s="68" customFormat="1" x14ac:dyDescent="0.2"/>
    <row r="1121" s="68" customFormat="1" x14ac:dyDescent="0.2"/>
    <row r="1122" s="68" customFormat="1" x14ac:dyDescent="0.2"/>
    <row r="1123" s="68" customFormat="1" x14ac:dyDescent="0.2"/>
    <row r="1124" s="68" customFormat="1" x14ac:dyDescent="0.2"/>
    <row r="1125" s="68" customFormat="1" x14ac:dyDescent="0.2"/>
    <row r="1126" s="68" customFormat="1" x14ac:dyDescent="0.2"/>
    <row r="1127" s="68" customFormat="1" x14ac:dyDescent="0.2"/>
    <row r="1128" s="68" customFormat="1" x14ac:dyDescent="0.2"/>
    <row r="1129" s="68" customFormat="1" x14ac:dyDescent="0.2"/>
    <row r="1130" s="68" customFormat="1" x14ac:dyDescent="0.2"/>
    <row r="1131" s="68" customFormat="1" x14ac:dyDescent="0.2"/>
    <row r="1132" s="68" customFormat="1" x14ac:dyDescent="0.2"/>
    <row r="1133" s="68" customFormat="1" x14ac:dyDescent="0.2"/>
    <row r="1134" s="68" customFormat="1" x14ac:dyDescent="0.2"/>
    <row r="1135" s="68" customFormat="1" x14ac:dyDescent="0.2"/>
    <row r="1136" s="68" customFormat="1" x14ac:dyDescent="0.2"/>
    <row r="1137" s="68" customFormat="1" x14ac:dyDescent="0.2"/>
    <row r="1138" s="68" customFormat="1" x14ac:dyDescent="0.2"/>
    <row r="1139" s="68" customFormat="1" x14ac:dyDescent="0.2"/>
    <row r="1140" s="68" customFormat="1" x14ac:dyDescent="0.2"/>
    <row r="1141" s="68" customFormat="1" x14ac:dyDescent="0.2"/>
    <row r="1142" s="68" customFormat="1" x14ac:dyDescent="0.2"/>
    <row r="1143" s="68" customFormat="1" x14ac:dyDescent="0.2"/>
    <row r="1144" s="68" customFormat="1" x14ac:dyDescent="0.2"/>
    <row r="1145" s="68" customFormat="1" x14ac:dyDescent="0.2"/>
    <row r="1146" s="68" customFormat="1" x14ac:dyDescent="0.2"/>
    <row r="1147" s="68" customFormat="1" x14ac:dyDescent="0.2"/>
    <row r="1148" s="68" customFormat="1" x14ac:dyDescent="0.2"/>
    <row r="1149" s="68" customFormat="1" x14ac:dyDescent="0.2"/>
    <row r="1150" s="68" customFormat="1" x14ac:dyDescent="0.2"/>
    <row r="1151" s="68" customFormat="1" x14ac:dyDescent="0.2"/>
    <row r="1152" s="68" customFormat="1" x14ac:dyDescent="0.2"/>
    <row r="1153" s="68" customFormat="1" x14ac:dyDescent="0.2"/>
    <row r="1154" s="68" customFormat="1" x14ac:dyDescent="0.2"/>
    <row r="1155" s="68" customFormat="1" x14ac:dyDescent="0.2"/>
    <row r="1156" s="68" customFormat="1" x14ac:dyDescent="0.2"/>
    <row r="1157" s="68" customFormat="1" x14ac:dyDescent="0.2"/>
    <row r="1158" s="68" customFormat="1" x14ac:dyDescent="0.2"/>
    <row r="1159" s="68" customFormat="1" x14ac:dyDescent="0.2"/>
    <row r="1160" s="68" customFormat="1" x14ac:dyDescent="0.2"/>
    <row r="1161" s="68" customFormat="1" x14ac:dyDescent="0.2"/>
    <row r="1162" s="68" customFormat="1" x14ac:dyDescent="0.2"/>
    <row r="1163" s="68" customFormat="1" x14ac:dyDescent="0.2"/>
    <row r="1164" s="68" customFormat="1" x14ac:dyDescent="0.2"/>
    <row r="1165" s="68" customFormat="1" x14ac:dyDescent="0.2"/>
    <row r="1166" s="68" customFormat="1" x14ac:dyDescent="0.2"/>
    <row r="1167" s="68" customFormat="1" x14ac:dyDescent="0.2"/>
    <row r="1168" s="68" customFormat="1" x14ac:dyDescent="0.2"/>
    <row r="1169" s="68" customFormat="1" x14ac:dyDescent="0.2"/>
    <row r="1170" s="68" customFormat="1" x14ac:dyDescent="0.2"/>
    <row r="1171" s="68" customFormat="1" x14ac:dyDescent="0.2"/>
    <row r="1172" s="68" customFormat="1" x14ac:dyDescent="0.2"/>
    <row r="1173" s="68" customFormat="1" x14ac:dyDescent="0.2"/>
    <row r="1174" s="68" customFormat="1" x14ac:dyDescent="0.2"/>
    <row r="1175" s="68" customFormat="1" x14ac:dyDescent="0.2"/>
    <row r="1176" s="68" customFormat="1" x14ac:dyDescent="0.2"/>
    <row r="1177" s="68" customFormat="1" x14ac:dyDescent="0.2"/>
    <row r="1178" s="68" customFormat="1" x14ac:dyDescent="0.2"/>
    <row r="1179" s="68" customFormat="1" x14ac:dyDescent="0.2"/>
    <row r="1180" s="68" customFormat="1" x14ac:dyDescent="0.2"/>
    <row r="1181" s="68" customFormat="1" x14ac:dyDescent="0.2"/>
    <row r="1182" s="68" customFormat="1" x14ac:dyDescent="0.2"/>
    <row r="1183" s="68" customFormat="1" x14ac:dyDescent="0.2"/>
    <row r="1184" s="68" customFormat="1" x14ac:dyDescent="0.2"/>
    <row r="1185" s="68" customFormat="1" x14ac:dyDescent="0.2"/>
    <row r="1186" s="68" customFormat="1" x14ac:dyDescent="0.2"/>
    <row r="1187" s="68" customFormat="1" x14ac:dyDescent="0.2"/>
    <row r="1188" s="68" customFormat="1" x14ac:dyDescent="0.2"/>
    <row r="1189" s="68" customFormat="1" x14ac:dyDescent="0.2"/>
    <row r="1190" s="68" customFormat="1" x14ac:dyDescent="0.2"/>
    <row r="1191" s="68" customFormat="1" x14ac:dyDescent="0.2"/>
    <row r="1192" s="68" customFormat="1" x14ac:dyDescent="0.2"/>
    <row r="1193" s="68" customFormat="1" x14ac:dyDescent="0.2"/>
    <row r="1194" s="68" customFormat="1" x14ac:dyDescent="0.2"/>
    <row r="1195" s="68" customFormat="1" x14ac:dyDescent="0.2"/>
    <row r="1196" s="68" customFormat="1" x14ac:dyDescent="0.2"/>
    <row r="1197" s="68" customFormat="1" x14ac:dyDescent="0.2"/>
    <row r="1198" s="68" customFormat="1" x14ac:dyDescent="0.2"/>
    <row r="1199" s="68" customFormat="1" x14ac:dyDescent="0.2"/>
    <row r="1200" s="68" customFormat="1" x14ac:dyDescent="0.2"/>
    <row r="1201" s="68" customFormat="1" x14ac:dyDescent="0.2"/>
    <row r="1202" s="68" customFormat="1" x14ac:dyDescent="0.2"/>
    <row r="1203" s="68" customFormat="1" x14ac:dyDescent="0.2"/>
    <row r="1204" s="68" customFormat="1" x14ac:dyDescent="0.2"/>
    <row r="1205" s="68" customFormat="1" x14ac:dyDescent="0.2"/>
    <row r="1206" s="68" customFormat="1" x14ac:dyDescent="0.2"/>
    <row r="1207" s="68" customFormat="1" x14ac:dyDescent="0.2"/>
    <row r="1208" s="68" customFormat="1" x14ac:dyDescent="0.2"/>
    <row r="1209" s="68" customFormat="1" x14ac:dyDescent="0.2"/>
    <row r="1210" s="68" customFormat="1" x14ac:dyDescent="0.2"/>
    <row r="1211" s="68" customFormat="1" x14ac:dyDescent="0.2"/>
    <row r="1212" s="68" customFormat="1" x14ac:dyDescent="0.2"/>
    <row r="1213" s="68" customFormat="1" x14ac:dyDescent="0.2"/>
    <row r="1214" s="68" customFormat="1" x14ac:dyDescent="0.2"/>
    <row r="1215" s="68" customFormat="1" x14ac:dyDescent="0.2"/>
    <row r="1216" s="68" customFormat="1" x14ac:dyDescent="0.2"/>
    <row r="1217" s="68" customFormat="1" x14ac:dyDescent="0.2"/>
    <row r="1218" s="68" customFormat="1" x14ac:dyDescent="0.2"/>
    <row r="1219" s="68" customFormat="1" x14ac:dyDescent="0.2"/>
    <row r="1220" s="68" customFormat="1" x14ac:dyDescent="0.2"/>
    <row r="1221" s="68" customFormat="1" x14ac:dyDescent="0.2"/>
    <row r="1222" s="68" customFormat="1" x14ac:dyDescent="0.2"/>
    <row r="1223" s="68" customFormat="1" x14ac:dyDescent="0.2"/>
    <row r="1224" s="68" customFormat="1" x14ac:dyDescent="0.2"/>
    <row r="1225" s="68" customFormat="1" x14ac:dyDescent="0.2"/>
    <row r="1226" s="68" customFormat="1" x14ac:dyDescent="0.2"/>
    <row r="1227" s="68" customFormat="1" x14ac:dyDescent="0.2"/>
    <row r="1228" s="68" customFormat="1" x14ac:dyDescent="0.2"/>
    <row r="1229" s="68" customFormat="1" x14ac:dyDescent="0.2"/>
    <row r="1230" s="68" customFormat="1" x14ac:dyDescent="0.2"/>
    <row r="1231" s="68" customFormat="1" x14ac:dyDescent="0.2"/>
    <row r="1232" s="68" customFormat="1" x14ac:dyDescent="0.2"/>
    <row r="1233" s="68" customFormat="1" x14ac:dyDescent="0.2"/>
    <row r="1234" s="68" customFormat="1" x14ac:dyDescent="0.2"/>
    <row r="1235" s="68" customFormat="1" x14ac:dyDescent="0.2"/>
    <row r="1236" s="68" customFormat="1" x14ac:dyDescent="0.2"/>
    <row r="1237" s="68" customFormat="1" x14ac:dyDescent="0.2"/>
    <row r="1238" s="68" customFormat="1" x14ac:dyDescent="0.2"/>
    <row r="1239" s="68" customFormat="1" x14ac:dyDescent="0.2"/>
    <row r="1240" s="68" customFormat="1" x14ac:dyDescent="0.2"/>
    <row r="1241" s="68" customFormat="1" x14ac:dyDescent="0.2"/>
    <row r="1242" s="68" customFormat="1" x14ac:dyDescent="0.2"/>
    <row r="1243" s="68" customFormat="1" x14ac:dyDescent="0.2"/>
    <row r="1244" s="68" customFormat="1" x14ac:dyDescent="0.2"/>
    <row r="1245" s="68" customFormat="1" x14ac:dyDescent="0.2"/>
    <row r="1246" s="68" customFormat="1" x14ac:dyDescent="0.2"/>
    <row r="1247" s="68" customFormat="1" x14ac:dyDescent="0.2"/>
    <row r="1248" s="68" customFormat="1" x14ac:dyDescent="0.2"/>
    <row r="1249" s="68" customFormat="1" x14ac:dyDescent="0.2"/>
    <row r="1250" s="68" customFormat="1" x14ac:dyDescent="0.2"/>
    <row r="1251" s="68" customFormat="1" x14ac:dyDescent="0.2"/>
    <row r="1252" s="68" customFormat="1" x14ac:dyDescent="0.2"/>
    <row r="1253" s="68" customFormat="1" x14ac:dyDescent="0.2"/>
    <row r="1254" s="68" customFormat="1" x14ac:dyDescent="0.2"/>
    <row r="1255" s="68" customFormat="1" x14ac:dyDescent="0.2"/>
    <row r="1256" s="68" customFormat="1" x14ac:dyDescent="0.2"/>
    <row r="1257" s="68" customFormat="1" x14ac:dyDescent="0.2"/>
    <row r="1258" s="68" customFormat="1" x14ac:dyDescent="0.2"/>
    <row r="1259" s="68" customFormat="1" x14ac:dyDescent="0.2"/>
    <row r="1260" s="68" customFormat="1" x14ac:dyDescent="0.2"/>
    <row r="1261" s="68" customFormat="1" x14ac:dyDescent="0.2"/>
    <row r="1262" s="68" customFormat="1" x14ac:dyDescent="0.2"/>
    <row r="1263" s="68" customFormat="1" x14ac:dyDescent="0.2"/>
    <row r="1264" s="68" customFormat="1" x14ac:dyDescent="0.2"/>
    <row r="1265" s="68" customFormat="1" x14ac:dyDescent="0.2"/>
    <row r="1266" s="68" customFormat="1" x14ac:dyDescent="0.2"/>
    <row r="1267" s="68" customFormat="1" x14ac:dyDescent="0.2"/>
    <row r="1268" s="68" customFormat="1" x14ac:dyDescent="0.2"/>
    <row r="1269" s="68" customFormat="1" x14ac:dyDescent="0.2"/>
    <row r="1270" s="68" customFormat="1" x14ac:dyDescent="0.2"/>
    <row r="1271" s="68" customFormat="1" x14ac:dyDescent="0.2"/>
    <row r="1272" s="68" customFormat="1" x14ac:dyDescent="0.2"/>
    <row r="1273" s="68" customFormat="1" x14ac:dyDescent="0.2"/>
    <row r="1274" s="68" customFormat="1" x14ac:dyDescent="0.2"/>
    <row r="1275" s="68" customFormat="1" x14ac:dyDescent="0.2"/>
    <row r="1276" s="68" customFormat="1" x14ac:dyDescent="0.2"/>
    <row r="1277" s="68" customFormat="1" x14ac:dyDescent="0.2"/>
    <row r="1278" s="68" customFormat="1" x14ac:dyDescent="0.2"/>
    <row r="1279" s="68" customFormat="1" x14ac:dyDescent="0.2"/>
    <row r="1280" s="68" customFormat="1" x14ac:dyDescent="0.2"/>
    <row r="1281" s="68" customFormat="1" x14ac:dyDescent="0.2"/>
    <row r="1282" s="68" customFormat="1" x14ac:dyDescent="0.2"/>
    <row r="1283" s="68" customFormat="1" x14ac:dyDescent="0.2"/>
    <row r="1284" s="68" customFormat="1" x14ac:dyDescent="0.2"/>
    <row r="1285" s="68" customFormat="1" x14ac:dyDescent="0.2"/>
    <row r="1286" s="68" customFormat="1" x14ac:dyDescent="0.2"/>
    <row r="1287" s="68" customFormat="1" x14ac:dyDescent="0.2"/>
    <row r="1288" s="68" customFormat="1" x14ac:dyDescent="0.2"/>
    <row r="1289" s="68" customFormat="1" x14ac:dyDescent="0.2"/>
    <row r="1290" s="68" customFormat="1" x14ac:dyDescent="0.2"/>
    <row r="1291" s="68" customFormat="1" x14ac:dyDescent="0.2"/>
    <row r="1292" s="68" customFormat="1" x14ac:dyDescent="0.2"/>
    <row r="1293" s="68" customFormat="1" x14ac:dyDescent="0.2"/>
    <row r="1294" s="68" customFormat="1" x14ac:dyDescent="0.2"/>
    <row r="1295" s="68" customFormat="1" x14ac:dyDescent="0.2"/>
    <row r="1296" s="68" customFormat="1" x14ac:dyDescent="0.2"/>
    <row r="1297" s="68" customFormat="1" x14ac:dyDescent="0.2"/>
    <row r="1298" s="68" customFormat="1" x14ac:dyDescent="0.2"/>
    <row r="1299" s="68" customFormat="1" x14ac:dyDescent="0.2"/>
    <row r="1300" s="68" customFormat="1" x14ac:dyDescent="0.2"/>
    <row r="1301" s="68" customFormat="1" x14ac:dyDescent="0.2"/>
    <row r="1302" s="68" customFormat="1" x14ac:dyDescent="0.2"/>
    <row r="1303" s="68" customFormat="1" x14ac:dyDescent="0.2"/>
    <row r="1304" s="68" customFormat="1" x14ac:dyDescent="0.2"/>
    <row r="1305" s="68" customFormat="1" x14ac:dyDescent="0.2"/>
    <row r="1306" s="68" customFormat="1" x14ac:dyDescent="0.2"/>
    <row r="1307" s="68" customFormat="1" x14ac:dyDescent="0.2"/>
    <row r="1308" s="68" customFormat="1" x14ac:dyDescent="0.2"/>
    <row r="1309" s="68" customFormat="1" x14ac:dyDescent="0.2"/>
    <row r="1310" s="68" customFormat="1" x14ac:dyDescent="0.2"/>
    <row r="1311" s="68" customFormat="1" x14ac:dyDescent="0.2"/>
    <row r="1312" s="68" customFormat="1" x14ac:dyDescent="0.2"/>
    <row r="1313" s="68" customFormat="1" x14ac:dyDescent="0.2"/>
    <row r="1314" s="68" customFormat="1" x14ac:dyDescent="0.2"/>
    <row r="1315" s="68" customFormat="1" x14ac:dyDescent="0.2"/>
    <row r="1316" s="68" customFormat="1" x14ac:dyDescent="0.2"/>
    <row r="1317" s="68" customFormat="1" x14ac:dyDescent="0.2"/>
    <row r="1318" s="68" customFormat="1" x14ac:dyDescent="0.2"/>
    <row r="1319" s="68" customFormat="1" x14ac:dyDescent="0.2"/>
    <row r="1320" s="68" customFormat="1" x14ac:dyDescent="0.2"/>
    <row r="1321" s="68" customFormat="1" x14ac:dyDescent="0.2"/>
    <row r="1322" s="68" customFormat="1" x14ac:dyDescent="0.2"/>
    <row r="1323" s="68" customFormat="1" x14ac:dyDescent="0.2"/>
    <row r="1324" s="68" customFormat="1" x14ac:dyDescent="0.2"/>
    <row r="1325" s="68" customFormat="1" x14ac:dyDescent="0.2"/>
    <row r="1326" s="68" customFormat="1" x14ac:dyDescent="0.2"/>
    <row r="1327" s="68" customFormat="1" x14ac:dyDescent="0.2"/>
    <row r="1328" s="68" customFormat="1" x14ac:dyDescent="0.2"/>
    <row r="1329" s="68" customFormat="1" x14ac:dyDescent="0.2"/>
    <row r="1330" s="68" customFormat="1" x14ac:dyDescent="0.2"/>
    <row r="1331" s="68" customFormat="1" x14ac:dyDescent="0.2"/>
    <row r="1332" s="68" customFormat="1" x14ac:dyDescent="0.2"/>
    <row r="1333" s="68" customFormat="1" x14ac:dyDescent="0.2"/>
    <row r="1334" s="68" customFormat="1" x14ac:dyDescent="0.2"/>
    <row r="1335" s="68" customFormat="1" x14ac:dyDescent="0.2"/>
    <row r="1336" s="68" customFormat="1" x14ac:dyDescent="0.2"/>
    <row r="1337" s="68" customFormat="1" x14ac:dyDescent="0.2"/>
    <row r="1338" s="68" customFormat="1" x14ac:dyDescent="0.2"/>
    <row r="1339" s="68" customFormat="1" x14ac:dyDescent="0.2"/>
    <row r="1340" s="68" customFormat="1" x14ac:dyDescent="0.2"/>
    <row r="1341" s="68" customFormat="1" x14ac:dyDescent="0.2"/>
    <row r="1342" s="68" customFormat="1" x14ac:dyDescent="0.2"/>
    <row r="1343" s="68" customFormat="1" x14ac:dyDescent="0.2"/>
    <row r="1344" s="68" customFormat="1" x14ac:dyDescent="0.2"/>
    <row r="1345" s="68" customFormat="1" x14ac:dyDescent="0.2"/>
    <row r="1346" s="68" customFormat="1" x14ac:dyDescent="0.2"/>
    <row r="1347" s="68" customFormat="1" x14ac:dyDescent="0.2"/>
    <row r="1348" s="68" customFormat="1" x14ac:dyDescent="0.2"/>
    <row r="1349" s="68" customFormat="1" x14ac:dyDescent="0.2"/>
    <row r="1350" s="68" customFormat="1" x14ac:dyDescent="0.2"/>
    <row r="1351" s="68" customFormat="1" x14ac:dyDescent="0.2"/>
    <row r="1352" s="68" customFormat="1" x14ac:dyDescent="0.2"/>
    <row r="1353" s="68" customFormat="1" x14ac:dyDescent="0.2"/>
    <row r="1354" s="68" customFormat="1" x14ac:dyDescent="0.2"/>
    <row r="1355" s="68" customFormat="1" x14ac:dyDescent="0.2"/>
    <row r="1356" s="68" customFormat="1" x14ac:dyDescent="0.2"/>
    <row r="1357" s="68" customFormat="1" x14ac:dyDescent="0.2"/>
    <row r="1358" s="68" customFormat="1" x14ac:dyDescent="0.2"/>
    <row r="1359" s="68" customFormat="1" x14ac:dyDescent="0.2"/>
    <row r="1360" s="68" customFormat="1" x14ac:dyDescent="0.2"/>
    <row r="1361" s="68" customFormat="1" x14ac:dyDescent="0.2"/>
    <row r="1362" s="68" customFormat="1" x14ac:dyDescent="0.2"/>
    <row r="1363" s="68" customFormat="1" x14ac:dyDescent="0.2"/>
    <row r="1364" s="68" customFormat="1" x14ac:dyDescent="0.2"/>
    <row r="1365" s="68" customFormat="1" x14ac:dyDescent="0.2"/>
    <row r="1366" s="68" customFormat="1" x14ac:dyDescent="0.2"/>
    <row r="1367" s="68" customFormat="1" x14ac:dyDescent="0.2"/>
    <row r="1368" s="68" customFormat="1" x14ac:dyDescent="0.2"/>
    <row r="1369" s="68" customFormat="1" x14ac:dyDescent="0.2"/>
    <row r="1370" s="68" customFormat="1" x14ac:dyDescent="0.2"/>
    <row r="1371" s="68" customFormat="1" x14ac:dyDescent="0.2"/>
    <row r="1372" s="68" customFormat="1" x14ac:dyDescent="0.2"/>
    <row r="1373" s="68" customFormat="1" x14ac:dyDescent="0.2"/>
    <row r="1374" s="68" customFormat="1" x14ac:dyDescent="0.2"/>
    <row r="1375" s="68" customFormat="1" x14ac:dyDescent="0.2"/>
    <row r="1376" s="68" customFormat="1" x14ac:dyDescent="0.2"/>
    <row r="1377" s="68" customFormat="1" x14ac:dyDescent="0.2"/>
    <row r="1378" s="68" customFormat="1" x14ac:dyDescent="0.2"/>
    <row r="1379" s="68" customFormat="1" x14ac:dyDescent="0.2"/>
    <row r="1380" s="68" customFormat="1" x14ac:dyDescent="0.2"/>
    <row r="1381" s="68" customFormat="1" x14ac:dyDescent="0.2"/>
    <row r="1382" s="68" customFormat="1" x14ac:dyDescent="0.2"/>
    <row r="1383" s="68" customFormat="1" x14ac:dyDescent="0.2"/>
    <row r="1384" s="68" customFormat="1" x14ac:dyDescent="0.2"/>
    <row r="1385" s="68" customFormat="1" x14ac:dyDescent="0.2"/>
    <row r="1386" s="68" customFormat="1" x14ac:dyDescent="0.2"/>
    <row r="1387" s="68" customFormat="1" x14ac:dyDescent="0.2"/>
    <row r="1388" s="68" customFormat="1" x14ac:dyDescent="0.2"/>
    <row r="1389" s="68" customFormat="1" x14ac:dyDescent="0.2"/>
    <row r="1390" s="68" customFormat="1" x14ac:dyDescent="0.2"/>
    <row r="1391" s="68" customFormat="1" x14ac:dyDescent="0.2"/>
    <row r="1392" s="68" customFormat="1" x14ac:dyDescent="0.2"/>
    <row r="1393" s="68" customFormat="1" x14ac:dyDescent="0.2"/>
    <row r="1394" s="68" customFormat="1" x14ac:dyDescent="0.2"/>
    <row r="1395" s="68" customFormat="1" x14ac:dyDescent="0.2"/>
    <row r="1396" s="68" customFormat="1" x14ac:dyDescent="0.2"/>
    <row r="1397" s="68" customFormat="1" x14ac:dyDescent="0.2"/>
    <row r="1398" s="68" customFormat="1" x14ac:dyDescent="0.2"/>
    <row r="1399" s="68" customFormat="1" x14ac:dyDescent="0.2"/>
    <row r="1400" s="68" customFormat="1" x14ac:dyDescent="0.2"/>
    <row r="1401" s="68" customFormat="1" x14ac:dyDescent="0.2"/>
    <row r="1402" s="68" customFormat="1" x14ac:dyDescent="0.2"/>
    <row r="1403" s="68" customFormat="1" x14ac:dyDescent="0.2"/>
    <row r="1404" s="68" customFormat="1" x14ac:dyDescent="0.2"/>
    <row r="1405" s="68" customFormat="1" x14ac:dyDescent="0.2"/>
    <row r="1406" s="68" customFormat="1" x14ac:dyDescent="0.2"/>
    <row r="1407" s="68" customFormat="1" x14ac:dyDescent="0.2"/>
    <row r="1408" s="68" customFormat="1" x14ac:dyDescent="0.2"/>
    <row r="1409" s="68" customFormat="1" x14ac:dyDescent="0.2"/>
    <row r="1410" s="68" customFormat="1" x14ac:dyDescent="0.2"/>
    <row r="1411" s="68" customFormat="1" x14ac:dyDescent="0.2"/>
    <row r="1412" s="68" customFormat="1" x14ac:dyDescent="0.2"/>
    <row r="1413" s="68" customFormat="1" x14ac:dyDescent="0.2"/>
    <row r="1414" s="68" customFormat="1" x14ac:dyDescent="0.2"/>
    <row r="1415" s="68" customFormat="1" x14ac:dyDescent="0.2"/>
    <row r="1416" s="68" customFormat="1" x14ac:dyDescent="0.2"/>
    <row r="1417" s="68" customFormat="1" x14ac:dyDescent="0.2"/>
    <row r="1418" s="68" customFormat="1" x14ac:dyDescent="0.2"/>
    <row r="1419" s="68" customFormat="1" x14ac:dyDescent="0.2"/>
    <row r="1420" s="68" customFormat="1" x14ac:dyDescent="0.2"/>
    <row r="1421" s="68" customFormat="1" x14ac:dyDescent="0.2"/>
    <row r="1422" s="68" customFormat="1" x14ac:dyDescent="0.2"/>
    <row r="1423" s="68" customFormat="1" x14ac:dyDescent="0.2"/>
    <row r="1424" s="68" customFormat="1" x14ac:dyDescent="0.2"/>
    <row r="1425" s="68" customFormat="1" x14ac:dyDescent="0.2"/>
    <row r="1426" s="68" customFormat="1" x14ac:dyDescent="0.2"/>
    <row r="1427" s="68" customFormat="1" x14ac:dyDescent="0.2"/>
    <row r="1428" s="68" customFormat="1" x14ac:dyDescent="0.2"/>
    <row r="1429" s="68" customFormat="1" x14ac:dyDescent="0.2"/>
    <row r="1430" s="68" customFormat="1" x14ac:dyDescent="0.2"/>
    <row r="1431" s="68" customFormat="1" x14ac:dyDescent="0.2"/>
    <row r="1432" s="68" customFormat="1" x14ac:dyDescent="0.2"/>
    <row r="1433" s="68" customFormat="1" x14ac:dyDescent="0.2"/>
    <row r="1434" s="68" customFormat="1" x14ac:dyDescent="0.2"/>
    <row r="1435" s="68" customFormat="1" x14ac:dyDescent="0.2"/>
    <row r="1436" s="68" customFormat="1" x14ac:dyDescent="0.2"/>
    <row r="1437" s="68" customFormat="1" x14ac:dyDescent="0.2"/>
    <row r="1438" s="68" customFormat="1" x14ac:dyDescent="0.2"/>
    <row r="1439" s="68" customFormat="1" x14ac:dyDescent="0.2"/>
    <row r="1440" s="68" customFormat="1" x14ac:dyDescent="0.2"/>
    <row r="1441" s="68" customFormat="1" x14ac:dyDescent="0.2"/>
    <row r="1442" s="68" customFormat="1" x14ac:dyDescent="0.2"/>
    <row r="1443" s="68" customFormat="1" x14ac:dyDescent="0.2"/>
    <row r="1444" s="68" customFormat="1" x14ac:dyDescent="0.2"/>
    <row r="1445" s="68" customFormat="1" x14ac:dyDescent="0.2"/>
    <row r="1446" s="68" customFormat="1" x14ac:dyDescent="0.2"/>
    <row r="1447" s="68" customFormat="1" x14ac:dyDescent="0.2"/>
    <row r="1448" s="68" customFormat="1" x14ac:dyDescent="0.2"/>
    <row r="1449" s="68" customFormat="1" x14ac:dyDescent="0.2"/>
    <row r="1450" s="68" customFormat="1" x14ac:dyDescent="0.2"/>
    <row r="1451" s="68" customFormat="1" x14ac:dyDescent="0.2"/>
    <row r="1452" s="68" customFormat="1" x14ac:dyDescent="0.2"/>
    <row r="1453" s="68" customFormat="1" x14ac:dyDescent="0.2"/>
    <row r="1454" s="68" customFormat="1" x14ac:dyDescent="0.2"/>
    <row r="1455" s="68" customFormat="1" x14ac:dyDescent="0.2"/>
    <row r="1456" s="68" customFormat="1" x14ac:dyDescent="0.2"/>
    <row r="1457" s="68" customFormat="1" x14ac:dyDescent="0.2"/>
    <row r="1458" s="68" customFormat="1" x14ac:dyDescent="0.2"/>
    <row r="1459" s="68" customFormat="1" x14ac:dyDescent="0.2"/>
    <row r="1460" s="68" customFormat="1" x14ac:dyDescent="0.2"/>
    <row r="1461" s="68" customFormat="1" x14ac:dyDescent="0.2"/>
    <row r="1462" s="68" customFormat="1" x14ac:dyDescent="0.2"/>
    <row r="1463" s="68" customFormat="1" x14ac:dyDescent="0.2"/>
    <row r="1464" s="68" customFormat="1" x14ac:dyDescent="0.2"/>
    <row r="1465" s="68" customFormat="1" x14ac:dyDescent="0.2"/>
    <row r="1466" s="68" customFormat="1" x14ac:dyDescent="0.2"/>
    <row r="1467" s="68" customFormat="1" x14ac:dyDescent="0.2"/>
    <row r="1468" s="68" customFormat="1" x14ac:dyDescent="0.2"/>
    <row r="1469" s="68" customFormat="1" x14ac:dyDescent="0.2"/>
    <row r="1470" s="68" customFormat="1" x14ac:dyDescent="0.2"/>
    <row r="1471" s="68" customFormat="1" x14ac:dyDescent="0.2"/>
    <row r="1472" s="68" customFormat="1" x14ac:dyDescent="0.2"/>
    <row r="1473" s="68" customFormat="1" x14ac:dyDescent="0.2"/>
    <row r="1474" s="68" customFormat="1" x14ac:dyDescent="0.2"/>
    <row r="1475" s="68" customFormat="1" x14ac:dyDescent="0.2"/>
    <row r="1476" s="68" customFormat="1" x14ac:dyDescent="0.2"/>
    <row r="1477" s="68" customFormat="1" x14ac:dyDescent="0.2"/>
    <row r="1478" s="68" customFormat="1" x14ac:dyDescent="0.2"/>
    <row r="1479" s="68" customFormat="1" x14ac:dyDescent="0.2"/>
    <row r="1480" s="68" customFormat="1" x14ac:dyDescent="0.2"/>
    <row r="1481" s="68" customFormat="1" x14ac:dyDescent="0.2"/>
    <row r="1482" s="68" customFormat="1" x14ac:dyDescent="0.2"/>
    <row r="1483" s="68" customFormat="1" x14ac:dyDescent="0.2"/>
    <row r="1484" s="68" customFormat="1" x14ac:dyDescent="0.2"/>
    <row r="1485" s="68" customFormat="1" x14ac:dyDescent="0.2"/>
    <row r="1486" s="68" customFormat="1" x14ac:dyDescent="0.2"/>
    <row r="1487" s="68" customFormat="1" x14ac:dyDescent="0.2"/>
    <row r="1488" s="68" customFormat="1" x14ac:dyDescent="0.2"/>
    <row r="1489" s="68" customFormat="1" x14ac:dyDescent="0.2"/>
    <row r="1490" s="68" customFormat="1" x14ac:dyDescent="0.2"/>
    <row r="1491" s="68" customFormat="1" x14ac:dyDescent="0.2"/>
    <row r="1492" s="68" customFormat="1" x14ac:dyDescent="0.2"/>
    <row r="1493" s="68" customFormat="1" x14ac:dyDescent="0.2"/>
    <row r="1494" s="68" customFormat="1" x14ac:dyDescent="0.2"/>
    <row r="1495" s="68" customFormat="1" x14ac:dyDescent="0.2"/>
    <row r="1496" s="68" customFormat="1" x14ac:dyDescent="0.2"/>
    <row r="1497" s="68" customFormat="1" x14ac:dyDescent="0.2"/>
    <row r="1498" s="68" customFormat="1" x14ac:dyDescent="0.2"/>
    <row r="1499" s="68" customFormat="1" x14ac:dyDescent="0.2"/>
    <row r="1500" s="68" customFormat="1" x14ac:dyDescent="0.2"/>
    <row r="1501" s="68" customFormat="1" x14ac:dyDescent="0.2"/>
    <row r="1502" s="68" customFormat="1" x14ac:dyDescent="0.2"/>
    <row r="1503" s="68" customFormat="1" x14ac:dyDescent="0.2"/>
    <row r="1504" s="68" customFormat="1" x14ac:dyDescent="0.2"/>
    <row r="1505" s="68" customFormat="1" x14ac:dyDescent="0.2"/>
    <row r="1506" s="68" customFormat="1" x14ac:dyDescent="0.2"/>
    <row r="1507" s="68" customFormat="1" x14ac:dyDescent="0.2"/>
    <row r="1508" s="68" customFormat="1" x14ac:dyDescent="0.2"/>
    <row r="1509" s="68" customFormat="1" x14ac:dyDescent="0.2"/>
    <row r="1510" s="68" customFormat="1" x14ac:dyDescent="0.2"/>
    <row r="1511" s="68" customFormat="1" x14ac:dyDescent="0.2"/>
    <row r="1512" s="68" customFormat="1" x14ac:dyDescent="0.2"/>
    <row r="1513" s="68" customFormat="1" x14ac:dyDescent="0.2"/>
    <row r="1514" s="68" customFormat="1" x14ac:dyDescent="0.2"/>
    <row r="1515" s="68" customFormat="1" x14ac:dyDescent="0.2"/>
    <row r="1516" s="68" customFormat="1" x14ac:dyDescent="0.2"/>
    <row r="1517" s="68" customFormat="1" x14ac:dyDescent="0.2"/>
    <row r="1518" s="68" customFormat="1" x14ac:dyDescent="0.2"/>
    <row r="1519" s="68" customFormat="1" x14ac:dyDescent="0.2"/>
    <row r="1520" s="68" customFormat="1" x14ac:dyDescent="0.2"/>
    <row r="1521" s="68" customFormat="1" x14ac:dyDescent="0.2"/>
    <row r="1522" s="68" customFormat="1" x14ac:dyDescent="0.2"/>
    <row r="1523" s="68" customFormat="1" x14ac:dyDescent="0.2"/>
    <row r="1524" s="68" customFormat="1" x14ac:dyDescent="0.2"/>
    <row r="1525" s="68" customFormat="1" x14ac:dyDescent="0.2"/>
    <row r="1526" s="68" customFormat="1" x14ac:dyDescent="0.2"/>
    <row r="1527" s="68" customFormat="1" x14ac:dyDescent="0.2"/>
    <row r="1528" s="68" customFormat="1" x14ac:dyDescent="0.2"/>
    <row r="1529" s="68" customFormat="1" x14ac:dyDescent="0.2"/>
    <row r="1530" s="68" customFormat="1" x14ac:dyDescent="0.2"/>
    <row r="1531" s="68" customFormat="1" x14ac:dyDescent="0.2"/>
    <row r="1532" s="68" customFormat="1" x14ac:dyDescent="0.2"/>
    <row r="1533" s="68" customFormat="1" x14ac:dyDescent="0.2"/>
    <row r="1534" s="68" customFormat="1" x14ac:dyDescent="0.2"/>
    <row r="1535" s="68" customFormat="1" x14ac:dyDescent="0.2"/>
    <row r="1536" s="68" customFormat="1" x14ac:dyDescent="0.2"/>
    <row r="1537" s="68" customFormat="1" x14ac:dyDescent="0.2"/>
    <row r="1538" s="68" customFormat="1" x14ac:dyDescent="0.2"/>
    <row r="1539" s="68" customFormat="1" x14ac:dyDescent="0.2"/>
    <row r="1540" s="68" customFormat="1" x14ac:dyDescent="0.2"/>
    <row r="1541" s="68" customFormat="1" x14ac:dyDescent="0.2"/>
    <row r="1542" s="68" customFormat="1" x14ac:dyDescent="0.2"/>
    <row r="1543" s="68" customFormat="1" x14ac:dyDescent="0.2"/>
    <row r="1544" s="68" customFormat="1" x14ac:dyDescent="0.2"/>
    <row r="1545" s="68" customFormat="1" x14ac:dyDescent="0.2"/>
    <row r="1546" s="68" customFormat="1" x14ac:dyDescent="0.2"/>
    <row r="1547" s="68" customFormat="1" x14ac:dyDescent="0.2"/>
    <row r="1548" s="68" customFormat="1" x14ac:dyDescent="0.2"/>
    <row r="1549" s="68" customFormat="1" x14ac:dyDescent="0.2"/>
    <row r="1550" s="68" customFormat="1" x14ac:dyDescent="0.2"/>
    <row r="1551" s="68" customFormat="1" x14ac:dyDescent="0.2"/>
    <row r="1552" s="68" customFormat="1" x14ac:dyDescent="0.2"/>
    <row r="1553" s="68" customFormat="1" x14ac:dyDescent="0.2"/>
    <row r="1554" s="68" customFormat="1" x14ac:dyDescent="0.2"/>
    <row r="1555" s="68" customFormat="1" x14ac:dyDescent="0.2"/>
    <row r="1556" s="68" customFormat="1" x14ac:dyDescent="0.2"/>
    <row r="1557" s="68" customFormat="1" x14ac:dyDescent="0.2"/>
    <row r="1558" s="68" customFormat="1" x14ac:dyDescent="0.2"/>
    <row r="1559" s="68" customFormat="1" x14ac:dyDescent="0.2"/>
    <row r="1560" s="68" customFormat="1" x14ac:dyDescent="0.2"/>
    <row r="1561" s="68" customFormat="1" x14ac:dyDescent="0.2"/>
    <row r="1562" s="68" customFormat="1" x14ac:dyDescent="0.2"/>
    <row r="1563" s="68" customFormat="1" x14ac:dyDescent="0.2"/>
    <row r="1564" s="68" customFormat="1" x14ac:dyDescent="0.2"/>
    <row r="1565" s="68" customFormat="1" x14ac:dyDescent="0.2"/>
    <row r="1566" s="68" customFormat="1" x14ac:dyDescent="0.2"/>
    <row r="1567" s="68" customFormat="1" x14ac:dyDescent="0.2"/>
    <row r="1568" s="68" customFormat="1" x14ac:dyDescent="0.2"/>
    <row r="1569" s="68" customFormat="1" x14ac:dyDescent="0.2"/>
    <row r="1570" s="68" customFormat="1" x14ac:dyDescent="0.2"/>
    <row r="1571" s="68" customFormat="1" x14ac:dyDescent="0.2"/>
    <row r="1572" s="68" customFormat="1" x14ac:dyDescent="0.2"/>
    <row r="1573" s="68" customFormat="1" x14ac:dyDescent="0.2"/>
    <row r="1574" s="68" customFormat="1" x14ac:dyDescent="0.2"/>
    <row r="1575" s="68" customFormat="1" x14ac:dyDescent="0.2"/>
    <row r="1576" s="68" customFormat="1" x14ac:dyDescent="0.2"/>
    <row r="1577" s="68" customFormat="1" x14ac:dyDescent="0.2"/>
    <row r="1578" s="68" customFormat="1" x14ac:dyDescent="0.2"/>
    <row r="1579" s="68" customFormat="1" x14ac:dyDescent="0.2"/>
    <row r="1580" s="68" customFormat="1" x14ac:dyDescent="0.2"/>
    <row r="1581" s="68" customFormat="1" x14ac:dyDescent="0.2"/>
    <row r="1582" s="68" customFormat="1" x14ac:dyDescent="0.2"/>
    <row r="1583" s="68" customFormat="1" x14ac:dyDescent="0.2"/>
    <row r="1584" s="68" customFormat="1" x14ac:dyDescent="0.2"/>
    <row r="1585" s="68" customFormat="1" x14ac:dyDescent="0.2"/>
    <row r="1586" s="68" customFormat="1" x14ac:dyDescent="0.2"/>
    <row r="1587" s="68" customFormat="1" x14ac:dyDescent="0.2"/>
    <row r="1588" s="68" customFormat="1" x14ac:dyDescent="0.2"/>
    <row r="1589" s="68" customFormat="1" x14ac:dyDescent="0.2"/>
    <row r="1590" s="68" customFormat="1" x14ac:dyDescent="0.2"/>
    <row r="1591" s="68" customFormat="1" x14ac:dyDescent="0.2"/>
    <row r="1592" s="68" customFormat="1" x14ac:dyDescent="0.2"/>
    <row r="1593" s="68" customFormat="1" x14ac:dyDescent="0.2"/>
    <row r="1594" s="68" customFormat="1" x14ac:dyDescent="0.2"/>
    <row r="1595" s="68" customFormat="1" x14ac:dyDescent="0.2"/>
    <row r="1596" s="68" customFormat="1" x14ac:dyDescent="0.2"/>
    <row r="1597" s="68" customFormat="1" x14ac:dyDescent="0.2"/>
    <row r="1598" s="68" customFormat="1" x14ac:dyDescent="0.2"/>
    <row r="1599" s="68" customFormat="1" x14ac:dyDescent="0.2"/>
    <row r="1600" s="68" customFormat="1" x14ac:dyDescent="0.2"/>
    <row r="1601" s="68" customFormat="1" x14ac:dyDescent="0.2"/>
    <row r="1602" s="68" customFormat="1" x14ac:dyDescent="0.2"/>
    <row r="1603" s="68" customFormat="1" x14ac:dyDescent="0.2"/>
    <row r="1604" s="68" customFormat="1" x14ac:dyDescent="0.2"/>
    <row r="1605" s="68" customFormat="1" x14ac:dyDescent="0.2"/>
    <row r="1606" s="68" customFormat="1" x14ac:dyDescent="0.2"/>
    <row r="1607" s="68" customFormat="1" x14ac:dyDescent="0.2"/>
    <row r="1608" s="68" customFormat="1" x14ac:dyDescent="0.2"/>
    <row r="1609" s="68" customFormat="1" x14ac:dyDescent="0.2"/>
    <row r="1610" s="68" customFormat="1" x14ac:dyDescent="0.2"/>
    <row r="1611" s="68" customFormat="1" x14ac:dyDescent="0.2"/>
    <row r="1612" s="68" customFormat="1" x14ac:dyDescent="0.2"/>
    <row r="1613" s="68" customFormat="1" x14ac:dyDescent="0.2"/>
    <row r="1614" s="68" customFormat="1" x14ac:dyDescent="0.2"/>
    <row r="1615" s="68" customFormat="1" x14ac:dyDescent="0.2"/>
    <row r="1616" s="68" customFormat="1" x14ac:dyDescent="0.2"/>
    <row r="1617" s="68" customFormat="1" x14ac:dyDescent="0.2"/>
    <row r="1618" s="68" customFormat="1" x14ac:dyDescent="0.2"/>
    <row r="1619" s="68" customFormat="1" x14ac:dyDescent="0.2"/>
    <row r="1620" s="68" customFormat="1" x14ac:dyDescent="0.2"/>
    <row r="1621" s="68" customFormat="1" x14ac:dyDescent="0.2"/>
    <row r="1622" s="68" customFormat="1" x14ac:dyDescent="0.2"/>
    <row r="1623" s="68" customFormat="1" x14ac:dyDescent="0.2"/>
    <row r="1624" s="68" customFormat="1" x14ac:dyDescent="0.2"/>
    <row r="1625" s="68" customFormat="1" x14ac:dyDescent="0.2"/>
    <row r="1626" s="68" customFormat="1" x14ac:dyDescent="0.2"/>
    <row r="1627" s="68" customFormat="1" x14ac:dyDescent="0.2"/>
    <row r="1628" s="68" customFormat="1" x14ac:dyDescent="0.2"/>
    <row r="1629" s="68" customFormat="1" x14ac:dyDescent="0.2"/>
    <row r="1630" s="68" customFormat="1" x14ac:dyDescent="0.2"/>
    <row r="1631" s="68" customFormat="1" x14ac:dyDescent="0.2"/>
    <row r="1632" s="68" customFormat="1" x14ac:dyDescent="0.2"/>
    <row r="1633" s="68" customFormat="1" x14ac:dyDescent="0.2"/>
    <row r="1634" s="68" customFormat="1" x14ac:dyDescent="0.2"/>
    <row r="1635" s="68" customFormat="1" x14ac:dyDescent="0.2"/>
    <row r="1636" s="68" customFormat="1" x14ac:dyDescent="0.2"/>
    <row r="1637" s="68" customFormat="1" x14ac:dyDescent="0.2"/>
    <row r="1638" s="68" customFormat="1" x14ac:dyDescent="0.2"/>
    <row r="1639" s="68" customFormat="1" x14ac:dyDescent="0.2"/>
    <row r="1640" s="68" customFormat="1" x14ac:dyDescent="0.2"/>
    <row r="1641" s="68" customFormat="1" x14ac:dyDescent="0.2"/>
    <row r="1642" s="68" customFormat="1" x14ac:dyDescent="0.2"/>
    <row r="1643" s="68" customFormat="1" x14ac:dyDescent="0.2"/>
    <row r="1644" s="68" customFormat="1" x14ac:dyDescent="0.2"/>
    <row r="1645" s="68" customFormat="1" x14ac:dyDescent="0.2"/>
    <row r="1646" s="68" customFormat="1" x14ac:dyDescent="0.2"/>
    <row r="1647" s="68" customFormat="1" x14ac:dyDescent="0.2"/>
    <row r="1648" s="68" customFormat="1" x14ac:dyDescent="0.2"/>
    <row r="1649" s="68" customFormat="1" x14ac:dyDescent="0.2"/>
    <row r="1650" s="68" customFormat="1" x14ac:dyDescent="0.2"/>
    <row r="1651" s="68" customFormat="1" x14ac:dyDescent="0.2"/>
    <row r="1652" s="68" customFormat="1" x14ac:dyDescent="0.2"/>
    <row r="1653" s="68" customFormat="1" x14ac:dyDescent="0.2"/>
    <row r="1654" s="68" customFormat="1" x14ac:dyDescent="0.2"/>
    <row r="1655" s="68" customFormat="1" x14ac:dyDescent="0.2"/>
    <row r="1656" s="68" customFormat="1" x14ac:dyDescent="0.2"/>
    <row r="1657" s="68" customFormat="1" x14ac:dyDescent="0.2"/>
    <row r="1658" s="68" customFormat="1" x14ac:dyDescent="0.2"/>
    <row r="1659" s="68" customFormat="1" x14ac:dyDescent="0.2"/>
    <row r="1660" s="68" customFormat="1" x14ac:dyDescent="0.2"/>
    <row r="1661" s="68" customFormat="1" x14ac:dyDescent="0.2"/>
    <row r="1662" s="68" customFormat="1" x14ac:dyDescent="0.2"/>
    <row r="1663" s="68" customFormat="1" x14ac:dyDescent="0.2"/>
    <row r="1664" s="68" customFormat="1" x14ac:dyDescent="0.2"/>
    <row r="1665" s="68" customFormat="1" x14ac:dyDescent="0.2"/>
    <row r="1666" s="68" customFormat="1" x14ac:dyDescent="0.2"/>
    <row r="1667" s="68" customFormat="1" x14ac:dyDescent="0.2"/>
    <row r="1668" s="68" customFormat="1" x14ac:dyDescent="0.2"/>
    <row r="1669" s="68" customFormat="1" x14ac:dyDescent="0.2"/>
    <row r="1670" s="68" customFormat="1" x14ac:dyDescent="0.2"/>
    <row r="1671" s="68" customFormat="1" x14ac:dyDescent="0.2"/>
    <row r="1672" s="68" customFormat="1" x14ac:dyDescent="0.2"/>
    <row r="1673" s="68" customFormat="1" x14ac:dyDescent="0.2"/>
    <row r="1674" s="68" customFormat="1" x14ac:dyDescent="0.2"/>
    <row r="1675" s="68" customFormat="1" x14ac:dyDescent="0.2"/>
    <row r="1676" s="68" customFormat="1" x14ac:dyDescent="0.2"/>
    <row r="1677" s="68" customFormat="1" x14ac:dyDescent="0.2"/>
    <row r="1678" s="68" customFormat="1" x14ac:dyDescent="0.2"/>
    <row r="1679" s="68" customFormat="1" x14ac:dyDescent="0.2"/>
    <row r="1680" s="68" customFormat="1" x14ac:dyDescent="0.2"/>
    <row r="1681" s="68" customFormat="1" x14ac:dyDescent="0.2"/>
    <row r="1682" s="68" customFormat="1" x14ac:dyDescent="0.2"/>
    <row r="1683" s="68" customFormat="1" x14ac:dyDescent="0.2"/>
    <row r="1684" s="68" customFormat="1" x14ac:dyDescent="0.2"/>
    <row r="1685" s="68" customFormat="1" x14ac:dyDescent="0.2"/>
    <row r="1686" s="68" customFormat="1" x14ac:dyDescent="0.2"/>
    <row r="1687" s="68" customFormat="1" x14ac:dyDescent="0.2"/>
    <row r="1688" s="68" customFormat="1" x14ac:dyDescent="0.2"/>
    <row r="1689" s="68" customFormat="1" x14ac:dyDescent="0.2"/>
    <row r="1690" s="68" customFormat="1" x14ac:dyDescent="0.2"/>
    <row r="1691" s="68" customFormat="1" x14ac:dyDescent="0.2"/>
    <row r="1692" s="68" customFormat="1" x14ac:dyDescent="0.2"/>
    <row r="1693" s="68" customFormat="1" x14ac:dyDescent="0.2"/>
    <row r="1694" s="68" customFormat="1" x14ac:dyDescent="0.2"/>
    <row r="1695" s="68" customFormat="1" x14ac:dyDescent="0.2"/>
    <row r="1696" s="68" customFormat="1" x14ac:dyDescent="0.2"/>
    <row r="1697" s="68" customFormat="1" x14ac:dyDescent="0.2"/>
    <row r="1698" s="68" customFormat="1" x14ac:dyDescent="0.2"/>
    <row r="1699" s="68" customFormat="1" x14ac:dyDescent="0.2"/>
    <row r="1700" s="68" customFormat="1" x14ac:dyDescent="0.2"/>
    <row r="1701" s="68" customFormat="1" x14ac:dyDescent="0.2"/>
    <row r="1702" s="68" customFormat="1" x14ac:dyDescent="0.2"/>
    <row r="1703" s="68" customFormat="1" x14ac:dyDescent="0.2"/>
    <row r="1704" s="68" customFormat="1" x14ac:dyDescent="0.2"/>
    <row r="1705" s="68" customFormat="1" x14ac:dyDescent="0.2"/>
    <row r="1706" s="68" customFormat="1" x14ac:dyDescent="0.2"/>
    <row r="1707" s="68" customFormat="1" x14ac:dyDescent="0.2"/>
    <row r="1708" s="68" customFormat="1" x14ac:dyDescent="0.2"/>
    <row r="1709" s="68" customFormat="1" x14ac:dyDescent="0.2"/>
    <row r="1710" s="68" customFormat="1" x14ac:dyDescent="0.2"/>
    <row r="1711" s="68" customFormat="1" x14ac:dyDescent="0.2"/>
    <row r="1712" s="68" customFormat="1" x14ac:dyDescent="0.2"/>
    <row r="1713" s="68" customFormat="1" x14ac:dyDescent="0.2"/>
    <row r="1714" s="68" customFormat="1" x14ac:dyDescent="0.2"/>
    <row r="1715" s="68" customFormat="1" x14ac:dyDescent="0.2"/>
    <row r="1716" s="68" customFormat="1" x14ac:dyDescent="0.2"/>
    <row r="1717" s="68" customFormat="1" x14ac:dyDescent="0.2"/>
    <row r="1718" s="68" customFormat="1" x14ac:dyDescent="0.2"/>
    <row r="1719" s="68" customFormat="1" x14ac:dyDescent="0.2"/>
    <row r="1720" s="68" customFormat="1" x14ac:dyDescent="0.2"/>
    <row r="1721" s="68" customFormat="1" x14ac:dyDescent="0.2"/>
    <row r="1722" s="68" customFormat="1" x14ac:dyDescent="0.2"/>
    <row r="1723" s="68" customFormat="1" x14ac:dyDescent="0.2"/>
    <row r="1724" s="68" customFormat="1" x14ac:dyDescent="0.2"/>
    <row r="1725" s="68" customFormat="1" x14ac:dyDescent="0.2"/>
    <row r="1726" s="68" customFormat="1" x14ac:dyDescent="0.2"/>
    <row r="1727" s="68" customFormat="1" x14ac:dyDescent="0.2"/>
    <row r="1728" s="68" customFormat="1" x14ac:dyDescent="0.2"/>
    <row r="1729" s="68" customFormat="1" x14ac:dyDescent="0.2"/>
    <row r="1730" s="68" customFormat="1" x14ac:dyDescent="0.2"/>
    <row r="1731" s="68" customFormat="1" x14ac:dyDescent="0.2"/>
    <row r="1732" s="68" customFormat="1" x14ac:dyDescent="0.2"/>
    <row r="1733" s="68" customFormat="1" x14ac:dyDescent="0.2"/>
    <row r="1734" s="68" customFormat="1" x14ac:dyDescent="0.2"/>
    <row r="1735" s="68" customFormat="1" x14ac:dyDescent="0.2"/>
    <row r="1736" s="68" customFormat="1" x14ac:dyDescent="0.2"/>
    <row r="1737" s="68" customFormat="1" x14ac:dyDescent="0.2"/>
    <row r="1738" s="68" customFormat="1" x14ac:dyDescent="0.2"/>
    <row r="1739" s="68" customFormat="1" x14ac:dyDescent="0.2"/>
    <row r="1740" s="68" customFormat="1" x14ac:dyDescent="0.2"/>
    <row r="1741" s="68" customFormat="1" x14ac:dyDescent="0.2"/>
    <row r="1742" s="68" customFormat="1" x14ac:dyDescent="0.2"/>
    <row r="1743" s="68" customFormat="1" x14ac:dyDescent="0.2"/>
    <row r="1744" s="68" customFormat="1" x14ac:dyDescent="0.2"/>
    <row r="1745" s="68" customFormat="1" x14ac:dyDescent="0.2"/>
    <row r="1746" s="68" customFormat="1" x14ac:dyDescent="0.2"/>
    <row r="1747" s="68" customFormat="1" x14ac:dyDescent="0.2"/>
    <row r="1748" s="68" customFormat="1" x14ac:dyDescent="0.2"/>
    <row r="1749" s="68" customFormat="1" x14ac:dyDescent="0.2"/>
    <row r="1750" s="68" customFormat="1" x14ac:dyDescent="0.2"/>
    <row r="1751" s="68" customFormat="1" x14ac:dyDescent="0.2"/>
    <row r="1752" s="68" customFormat="1" x14ac:dyDescent="0.2"/>
    <row r="1753" s="68" customFormat="1" x14ac:dyDescent="0.2"/>
    <row r="1754" s="68" customFormat="1" x14ac:dyDescent="0.2"/>
    <row r="1755" s="68" customFormat="1" x14ac:dyDescent="0.2"/>
    <row r="1756" s="68" customFormat="1" x14ac:dyDescent="0.2"/>
    <row r="1757" s="68" customFormat="1" x14ac:dyDescent="0.2"/>
    <row r="1758" s="68" customFormat="1" x14ac:dyDescent="0.2"/>
    <row r="1759" s="68" customFormat="1" x14ac:dyDescent="0.2"/>
    <row r="1760" s="68" customFormat="1" x14ac:dyDescent="0.2"/>
    <row r="1761" s="68" customFormat="1" x14ac:dyDescent="0.2"/>
    <row r="1762" s="68" customFormat="1" x14ac:dyDescent="0.2"/>
    <row r="1763" s="68" customFormat="1" x14ac:dyDescent="0.2"/>
    <row r="1764" s="68" customFormat="1" x14ac:dyDescent="0.2"/>
    <row r="1765" s="68" customFormat="1" x14ac:dyDescent="0.2"/>
    <row r="1766" s="68" customFormat="1" x14ac:dyDescent="0.2"/>
    <row r="1767" s="68" customFormat="1" x14ac:dyDescent="0.2"/>
    <row r="1768" s="68" customFormat="1" x14ac:dyDescent="0.2"/>
    <row r="1769" s="68" customFormat="1" x14ac:dyDescent="0.2"/>
    <row r="1770" s="68" customFormat="1" x14ac:dyDescent="0.2"/>
    <row r="1771" s="68" customFormat="1" x14ac:dyDescent="0.2"/>
    <row r="1772" s="68" customFormat="1" x14ac:dyDescent="0.2"/>
    <row r="1773" s="68" customFormat="1" x14ac:dyDescent="0.2"/>
    <row r="1774" s="68" customFormat="1" x14ac:dyDescent="0.2"/>
    <row r="1775" s="68" customFormat="1" x14ac:dyDescent="0.2"/>
    <row r="1776" s="68" customFormat="1" x14ac:dyDescent="0.2"/>
    <row r="1777" s="68" customFormat="1" x14ac:dyDescent="0.2"/>
    <row r="1778" s="68" customFormat="1" x14ac:dyDescent="0.2"/>
    <row r="1779" s="68" customFormat="1" x14ac:dyDescent="0.2"/>
    <row r="1780" s="68" customFormat="1" x14ac:dyDescent="0.2"/>
    <row r="1781" s="68" customFormat="1" x14ac:dyDescent="0.2"/>
    <row r="1782" s="68" customFormat="1" x14ac:dyDescent="0.2"/>
    <row r="1783" s="68" customFormat="1" x14ac:dyDescent="0.2"/>
    <row r="1784" s="68" customFormat="1" x14ac:dyDescent="0.2"/>
    <row r="1785" s="68" customFormat="1" x14ac:dyDescent="0.2"/>
    <row r="1786" s="68" customFormat="1" x14ac:dyDescent="0.2"/>
    <row r="1787" s="68" customFormat="1" x14ac:dyDescent="0.2"/>
    <row r="1788" s="68" customFormat="1" x14ac:dyDescent="0.2"/>
    <row r="1789" s="68" customFormat="1" x14ac:dyDescent="0.2"/>
    <row r="1790" s="68" customFormat="1" x14ac:dyDescent="0.2"/>
    <row r="1791" s="68" customFormat="1" x14ac:dyDescent="0.2"/>
    <row r="1792" s="68" customFormat="1" x14ac:dyDescent="0.2"/>
    <row r="1793" s="68" customFormat="1" x14ac:dyDescent="0.2"/>
    <row r="1794" s="68" customFormat="1" x14ac:dyDescent="0.2"/>
    <row r="1795" s="68" customFormat="1" x14ac:dyDescent="0.2"/>
    <row r="1796" s="68" customFormat="1" x14ac:dyDescent="0.2"/>
    <row r="1797" s="68" customFormat="1" x14ac:dyDescent="0.2"/>
    <row r="1798" s="68" customFormat="1" x14ac:dyDescent="0.2"/>
    <row r="1799" s="68" customFormat="1" x14ac:dyDescent="0.2"/>
    <row r="1800" s="68" customFormat="1" x14ac:dyDescent="0.2"/>
    <row r="1801" s="68" customFormat="1" x14ac:dyDescent="0.2"/>
    <row r="1802" s="68" customFormat="1" x14ac:dyDescent="0.2"/>
    <row r="1803" s="68" customFormat="1" x14ac:dyDescent="0.2"/>
    <row r="1804" s="68" customFormat="1" x14ac:dyDescent="0.2"/>
    <row r="1805" s="68" customFormat="1" x14ac:dyDescent="0.2"/>
    <row r="1806" s="68" customFormat="1" x14ac:dyDescent="0.2"/>
    <row r="1807" s="68" customFormat="1" x14ac:dyDescent="0.2"/>
    <row r="1808" s="68" customFormat="1" x14ac:dyDescent="0.2"/>
    <row r="1809" s="68" customFormat="1" x14ac:dyDescent="0.2"/>
    <row r="1810" s="68" customFormat="1" x14ac:dyDescent="0.2"/>
    <row r="1811" s="68" customFormat="1" x14ac:dyDescent="0.2"/>
    <row r="1812" s="68" customFormat="1" x14ac:dyDescent="0.2"/>
    <row r="1813" s="68" customFormat="1" x14ac:dyDescent="0.2"/>
    <row r="1814" s="68" customFormat="1" x14ac:dyDescent="0.2"/>
    <row r="1815" s="68" customFormat="1" x14ac:dyDescent="0.2"/>
    <row r="1816" s="68" customFormat="1" x14ac:dyDescent="0.2"/>
    <row r="1817" s="68" customFormat="1" x14ac:dyDescent="0.2"/>
    <row r="1818" s="68" customFormat="1" x14ac:dyDescent="0.2"/>
    <row r="1819" s="68" customFormat="1" x14ac:dyDescent="0.2"/>
    <row r="1820" s="68" customFormat="1" x14ac:dyDescent="0.2"/>
    <row r="1821" s="68" customFormat="1" x14ac:dyDescent="0.2"/>
    <row r="1822" s="68" customFormat="1" x14ac:dyDescent="0.2"/>
    <row r="1823" s="68" customFormat="1" x14ac:dyDescent="0.2"/>
    <row r="1824" s="68" customFormat="1" x14ac:dyDescent="0.2"/>
    <row r="1825" s="68" customFormat="1" x14ac:dyDescent="0.2"/>
    <row r="1826" s="68" customFormat="1" x14ac:dyDescent="0.2"/>
    <row r="1827" s="68" customFormat="1" x14ac:dyDescent="0.2"/>
    <row r="1828" s="68" customFormat="1" x14ac:dyDescent="0.2"/>
    <row r="1829" s="68" customFormat="1" x14ac:dyDescent="0.2"/>
    <row r="1830" s="68" customFormat="1" x14ac:dyDescent="0.2"/>
    <row r="1831" s="68" customFormat="1" x14ac:dyDescent="0.2"/>
    <row r="1832" s="68" customFormat="1" x14ac:dyDescent="0.2"/>
    <row r="1833" s="68" customFormat="1" x14ac:dyDescent="0.2"/>
    <row r="1834" s="68" customFormat="1" x14ac:dyDescent="0.2"/>
    <row r="1835" s="68" customFormat="1" x14ac:dyDescent="0.2"/>
    <row r="1836" s="68" customFormat="1" x14ac:dyDescent="0.2"/>
    <row r="1837" s="68" customFormat="1" x14ac:dyDescent="0.2"/>
    <row r="1838" s="68" customFormat="1" x14ac:dyDescent="0.2"/>
    <row r="1839" s="68" customFormat="1" x14ac:dyDescent="0.2"/>
    <row r="1840" s="68" customFormat="1" x14ac:dyDescent="0.2"/>
    <row r="1841" s="68" customFormat="1" x14ac:dyDescent="0.2"/>
    <row r="1842" s="68" customFormat="1" x14ac:dyDescent="0.2"/>
    <row r="1843" s="68" customFormat="1" x14ac:dyDescent="0.2"/>
    <row r="1844" s="68" customFormat="1" x14ac:dyDescent="0.2"/>
    <row r="1845" s="68" customFormat="1" x14ac:dyDescent="0.2"/>
    <row r="1846" s="68" customFormat="1" x14ac:dyDescent="0.2"/>
    <row r="1847" s="68" customFormat="1" x14ac:dyDescent="0.2"/>
    <row r="1848" s="68" customFormat="1" x14ac:dyDescent="0.2"/>
    <row r="1849" s="68" customFormat="1" x14ac:dyDescent="0.2"/>
    <row r="1850" s="68" customFormat="1" x14ac:dyDescent="0.2"/>
    <row r="1851" s="68" customFormat="1" x14ac:dyDescent="0.2"/>
    <row r="1852" s="68" customFormat="1" x14ac:dyDescent="0.2"/>
    <row r="1853" s="68" customFormat="1" x14ac:dyDescent="0.2"/>
    <row r="1854" s="68" customFormat="1" x14ac:dyDescent="0.2"/>
    <row r="1855" s="68" customFormat="1" x14ac:dyDescent="0.2"/>
    <row r="1856" s="68" customFormat="1" x14ac:dyDescent="0.2"/>
    <row r="1857" s="68" customFormat="1" x14ac:dyDescent="0.2"/>
    <row r="1858" s="68" customFormat="1" x14ac:dyDescent="0.2"/>
    <row r="1859" s="68" customFormat="1" x14ac:dyDescent="0.2"/>
    <row r="1860" s="68" customFormat="1" x14ac:dyDescent="0.2"/>
    <row r="1861" s="68" customFormat="1" x14ac:dyDescent="0.2"/>
    <row r="1862" s="68" customFormat="1" x14ac:dyDescent="0.2"/>
    <row r="1863" s="68" customFormat="1" x14ac:dyDescent="0.2"/>
    <row r="1864" s="68" customFormat="1" x14ac:dyDescent="0.2"/>
    <row r="1865" s="68" customFormat="1" x14ac:dyDescent="0.2"/>
    <row r="1866" s="68" customFormat="1" x14ac:dyDescent="0.2"/>
    <row r="1867" s="68" customFormat="1" x14ac:dyDescent="0.2"/>
    <row r="1868" s="68" customFormat="1" x14ac:dyDescent="0.2"/>
    <row r="1869" s="68" customFormat="1" x14ac:dyDescent="0.2"/>
    <row r="1870" s="68" customFormat="1" x14ac:dyDescent="0.2"/>
    <row r="1871" s="68" customFormat="1" x14ac:dyDescent="0.2"/>
    <row r="1872" s="68" customFormat="1" x14ac:dyDescent="0.2"/>
    <row r="1873" s="68" customFormat="1" x14ac:dyDescent="0.2"/>
    <row r="1874" s="68" customFormat="1" x14ac:dyDescent="0.2"/>
    <row r="1875" s="68" customFormat="1" x14ac:dyDescent="0.2"/>
    <row r="1876" s="68" customFormat="1" x14ac:dyDescent="0.2"/>
    <row r="1877" s="68" customFormat="1" x14ac:dyDescent="0.2"/>
    <row r="1878" s="68" customFormat="1" x14ac:dyDescent="0.2"/>
    <row r="1879" s="68" customFormat="1" x14ac:dyDescent="0.2"/>
    <row r="1880" s="68" customFormat="1" x14ac:dyDescent="0.2"/>
    <row r="1881" s="68" customFormat="1" x14ac:dyDescent="0.2"/>
    <row r="1882" s="68" customFormat="1" x14ac:dyDescent="0.2"/>
    <row r="1883" s="68" customFormat="1" x14ac:dyDescent="0.2"/>
    <row r="1884" s="68" customFormat="1" x14ac:dyDescent="0.2"/>
    <row r="1885" s="68" customFormat="1" x14ac:dyDescent="0.2"/>
    <row r="1886" s="68" customFormat="1" x14ac:dyDescent="0.2"/>
    <row r="1887" s="68" customFormat="1" x14ac:dyDescent="0.2"/>
    <row r="1888" s="68" customFormat="1" x14ac:dyDescent="0.2"/>
    <row r="1889" s="68" customFormat="1" x14ac:dyDescent="0.2"/>
    <row r="1890" s="68" customFormat="1" x14ac:dyDescent="0.2"/>
    <row r="1891" s="68" customFormat="1" x14ac:dyDescent="0.2"/>
    <row r="1892" s="68" customFormat="1" x14ac:dyDescent="0.2"/>
    <row r="1893" s="68" customFormat="1" x14ac:dyDescent="0.2"/>
    <row r="1894" s="68" customFormat="1" x14ac:dyDescent="0.2"/>
    <row r="1895" s="68" customFormat="1" x14ac:dyDescent="0.2"/>
    <row r="1896" s="68" customFormat="1" x14ac:dyDescent="0.2"/>
    <row r="1897" s="68" customFormat="1" x14ac:dyDescent="0.2"/>
    <row r="1898" s="68" customFormat="1" x14ac:dyDescent="0.2"/>
    <row r="1899" s="68" customFormat="1" x14ac:dyDescent="0.2"/>
    <row r="1900" s="68" customFormat="1" x14ac:dyDescent="0.2"/>
    <row r="1901" s="68" customFormat="1" x14ac:dyDescent="0.2"/>
    <row r="1902" s="68" customFormat="1" x14ac:dyDescent="0.2"/>
    <row r="1903" s="68" customFormat="1" x14ac:dyDescent="0.2"/>
    <row r="1904" s="68" customFormat="1" x14ac:dyDescent="0.2"/>
    <row r="1905" s="68" customFormat="1" x14ac:dyDescent="0.2"/>
    <row r="1906" s="68" customFormat="1" x14ac:dyDescent="0.2"/>
    <row r="1907" s="68" customFormat="1" x14ac:dyDescent="0.2"/>
    <row r="1908" s="68" customFormat="1" x14ac:dyDescent="0.2"/>
    <row r="1909" s="68" customFormat="1" x14ac:dyDescent="0.2"/>
    <row r="1910" s="68" customFormat="1" x14ac:dyDescent="0.2"/>
    <row r="1911" s="68" customFormat="1" x14ac:dyDescent="0.2"/>
    <row r="1912" s="68" customFormat="1" x14ac:dyDescent="0.2"/>
    <row r="1913" s="68" customFormat="1" x14ac:dyDescent="0.2"/>
    <row r="1914" s="68" customFormat="1" x14ac:dyDescent="0.2"/>
    <row r="1915" s="68" customFormat="1" x14ac:dyDescent="0.2"/>
    <row r="1916" s="68" customFormat="1" x14ac:dyDescent="0.2"/>
    <row r="1917" s="68" customFormat="1" x14ac:dyDescent="0.2"/>
    <row r="1918" s="68" customFormat="1" x14ac:dyDescent="0.2"/>
    <row r="1919" s="68" customFormat="1" x14ac:dyDescent="0.2"/>
    <row r="1920" s="68" customFormat="1" x14ac:dyDescent="0.2"/>
    <row r="1921" s="68" customFormat="1" x14ac:dyDescent="0.2"/>
    <row r="1922" s="68" customFormat="1" x14ac:dyDescent="0.2"/>
    <row r="1923" s="68" customFormat="1" x14ac:dyDescent="0.2"/>
    <row r="1924" s="68" customFormat="1" x14ac:dyDescent="0.2"/>
    <row r="1925" s="68" customFormat="1" x14ac:dyDescent="0.2"/>
    <row r="1926" s="68" customFormat="1" x14ac:dyDescent="0.2"/>
    <row r="1927" s="68" customFormat="1" x14ac:dyDescent="0.2"/>
    <row r="1928" s="68" customFormat="1" x14ac:dyDescent="0.2"/>
    <row r="1929" s="68" customFormat="1" x14ac:dyDescent="0.2"/>
    <row r="1930" s="68" customFormat="1" x14ac:dyDescent="0.2"/>
    <row r="1931" s="68" customFormat="1" x14ac:dyDescent="0.2"/>
    <row r="1932" s="68" customFormat="1" x14ac:dyDescent="0.2"/>
    <row r="1933" s="68" customFormat="1" x14ac:dyDescent="0.2"/>
    <row r="1934" s="68" customFormat="1" x14ac:dyDescent="0.2"/>
    <row r="1935" s="68" customFormat="1" x14ac:dyDescent="0.2"/>
    <row r="1936" s="68" customFormat="1" x14ac:dyDescent="0.2"/>
    <row r="1937" s="68" customFormat="1" x14ac:dyDescent="0.2"/>
    <row r="1938" s="68" customFormat="1" x14ac:dyDescent="0.2"/>
    <row r="1939" s="68" customFormat="1" x14ac:dyDescent="0.2"/>
    <row r="1940" s="68" customFormat="1" x14ac:dyDescent="0.2"/>
    <row r="1941" s="68" customFormat="1" x14ac:dyDescent="0.2"/>
    <row r="1942" s="68" customFormat="1" x14ac:dyDescent="0.2"/>
    <row r="1943" s="68" customFormat="1" x14ac:dyDescent="0.2"/>
    <row r="1944" s="68" customFormat="1" x14ac:dyDescent="0.2"/>
    <row r="1945" s="68" customFormat="1" x14ac:dyDescent="0.2"/>
    <row r="1946" s="68" customFormat="1" x14ac:dyDescent="0.2"/>
    <row r="1947" s="68" customFormat="1" x14ac:dyDescent="0.2"/>
    <row r="1948" s="68" customFormat="1" x14ac:dyDescent="0.2"/>
    <row r="1949" s="68" customFormat="1" x14ac:dyDescent="0.2"/>
    <row r="1950" s="68" customFormat="1" x14ac:dyDescent="0.2"/>
    <row r="1951" s="68" customFormat="1" x14ac:dyDescent="0.2"/>
    <row r="1952" s="68" customFormat="1" x14ac:dyDescent="0.2"/>
    <row r="1953" s="68" customFormat="1" x14ac:dyDescent="0.2"/>
    <row r="1954" s="68" customFormat="1" x14ac:dyDescent="0.2"/>
    <row r="1955" s="68" customFormat="1" x14ac:dyDescent="0.2"/>
    <row r="1956" s="68" customFormat="1" x14ac:dyDescent="0.2"/>
    <row r="1957" s="68" customFormat="1" x14ac:dyDescent="0.2"/>
    <row r="1958" s="68" customFormat="1" x14ac:dyDescent="0.2"/>
    <row r="1959" s="68" customFormat="1" x14ac:dyDescent="0.2"/>
    <row r="1960" s="68" customFormat="1" x14ac:dyDescent="0.2"/>
    <row r="1961" s="68" customFormat="1" x14ac:dyDescent="0.2"/>
    <row r="1962" s="68" customFormat="1" x14ac:dyDescent="0.2"/>
    <row r="1963" s="68" customFormat="1" x14ac:dyDescent="0.2"/>
    <row r="1964" s="68" customFormat="1" x14ac:dyDescent="0.2"/>
    <row r="1965" s="68" customFormat="1" x14ac:dyDescent="0.2"/>
    <row r="1966" s="68" customFormat="1" x14ac:dyDescent="0.2"/>
    <row r="1967" s="68" customFormat="1" x14ac:dyDescent="0.2"/>
    <row r="1968" s="68" customFormat="1" x14ac:dyDescent="0.2"/>
    <row r="1969" s="68" customFormat="1" x14ac:dyDescent="0.2"/>
    <row r="1970" s="68" customFormat="1" x14ac:dyDescent="0.2"/>
    <row r="1971" s="68" customFormat="1" x14ac:dyDescent="0.2"/>
    <row r="1972" s="68" customFormat="1" x14ac:dyDescent="0.2"/>
    <row r="1973" s="68" customFormat="1" x14ac:dyDescent="0.2"/>
    <row r="1974" s="68" customFormat="1" x14ac:dyDescent="0.2"/>
    <row r="1975" s="68" customFormat="1" x14ac:dyDescent="0.2"/>
    <row r="1976" s="68" customFormat="1" x14ac:dyDescent="0.2"/>
    <row r="1977" s="68" customFormat="1" x14ac:dyDescent="0.2"/>
    <row r="1978" s="68" customFormat="1" x14ac:dyDescent="0.2"/>
    <row r="1979" s="68" customFormat="1" x14ac:dyDescent="0.2"/>
    <row r="1980" s="68" customFormat="1" x14ac:dyDescent="0.2"/>
    <row r="1981" s="68" customFormat="1" x14ac:dyDescent="0.2"/>
    <row r="1982" s="68" customFormat="1" x14ac:dyDescent="0.2"/>
    <row r="1983" s="68" customFormat="1" x14ac:dyDescent="0.2"/>
    <row r="1984" s="68" customFormat="1" x14ac:dyDescent="0.2"/>
    <row r="1985" s="68" customFormat="1" x14ac:dyDescent="0.2"/>
    <row r="1986" s="68" customFormat="1" x14ac:dyDescent="0.2"/>
    <row r="1987" s="68" customFormat="1" x14ac:dyDescent="0.2"/>
    <row r="1988" s="68" customFormat="1" x14ac:dyDescent="0.2"/>
    <row r="1989" s="68" customFormat="1" x14ac:dyDescent="0.2"/>
    <row r="1990" s="68" customFormat="1" x14ac:dyDescent="0.2"/>
    <row r="1991" s="68" customFormat="1" x14ac:dyDescent="0.2"/>
    <row r="1992" s="68" customFormat="1" x14ac:dyDescent="0.2"/>
    <row r="1993" s="68" customFormat="1" x14ac:dyDescent="0.2"/>
    <row r="1994" s="68" customFormat="1" x14ac:dyDescent="0.2"/>
    <row r="1995" s="68" customFormat="1" x14ac:dyDescent="0.2"/>
    <row r="1996" s="68" customFormat="1" x14ac:dyDescent="0.2"/>
    <row r="1997" s="68" customFormat="1" x14ac:dyDescent="0.2"/>
    <row r="1998" s="68" customFormat="1" x14ac:dyDescent="0.2"/>
    <row r="1999" s="68" customFormat="1" x14ac:dyDescent="0.2"/>
    <row r="2000" s="68" customFormat="1" x14ac:dyDescent="0.2"/>
    <row r="2001" s="68" customFormat="1" x14ac:dyDescent="0.2"/>
    <row r="2002" s="68" customFormat="1" x14ac:dyDescent="0.2"/>
    <row r="2003" s="68" customFormat="1" x14ac:dyDescent="0.2"/>
    <row r="2004" s="68" customFormat="1" x14ac:dyDescent="0.2"/>
    <row r="2005" s="68" customFormat="1" x14ac:dyDescent="0.2"/>
    <row r="2006" s="68" customFormat="1" x14ac:dyDescent="0.2"/>
    <row r="2007" s="68" customFormat="1" x14ac:dyDescent="0.2"/>
    <row r="2008" s="68" customFormat="1" x14ac:dyDescent="0.2"/>
    <row r="2009" s="68" customFormat="1" x14ac:dyDescent="0.2"/>
    <row r="2010" s="68" customFormat="1" x14ac:dyDescent="0.2"/>
    <row r="2011" s="68" customFormat="1" x14ac:dyDescent="0.2"/>
    <row r="2012" s="68" customFormat="1" x14ac:dyDescent="0.2"/>
    <row r="2013" s="68" customFormat="1" x14ac:dyDescent="0.2"/>
    <row r="2014" s="68" customFormat="1" x14ac:dyDescent="0.2"/>
    <row r="2015" s="68" customFormat="1" x14ac:dyDescent="0.2"/>
    <row r="2016" s="68" customFormat="1" x14ac:dyDescent="0.2"/>
    <row r="2017" s="68" customFormat="1" x14ac:dyDescent="0.2"/>
    <row r="2018" s="68" customFormat="1" x14ac:dyDescent="0.2"/>
    <row r="2019" s="68" customFormat="1" x14ac:dyDescent="0.2"/>
    <row r="2020" s="68" customFormat="1" x14ac:dyDescent="0.2"/>
    <row r="2021" s="68" customFormat="1" x14ac:dyDescent="0.2"/>
    <row r="2022" s="68" customFormat="1" x14ac:dyDescent="0.2"/>
    <row r="2023" s="68" customFormat="1" x14ac:dyDescent="0.2"/>
    <row r="2024" s="68" customFormat="1" x14ac:dyDescent="0.2"/>
    <row r="2025" s="68" customFormat="1" x14ac:dyDescent="0.2"/>
    <row r="2026" s="68" customFormat="1" x14ac:dyDescent="0.2"/>
    <row r="2027" s="68" customFormat="1" x14ac:dyDescent="0.2"/>
    <row r="2028" s="68" customFormat="1" x14ac:dyDescent="0.2"/>
    <row r="2029" s="68" customFormat="1" x14ac:dyDescent="0.2"/>
    <row r="2030" s="68" customFormat="1" x14ac:dyDescent="0.2"/>
    <row r="2031" s="68" customFormat="1" x14ac:dyDescent="0.2"/>
    <row r="2032" s="68" customFormat="1" x14ac:dyDescent="0.2"/>
    <row r="2033" s="68" customFormat="1" x14ac:dyDescent="0.2"/>
    <row r="2034" s="68" customFormat="1" x14ac:dyDescent="0.2"/>
    <row r="2035" s="68" customFormat="1" x14ac:dyDescent="0.2"/>
    <row r="2036" s="68" customFormat="1" x14ac:dyDescent="0.2"/>
    <row r="2037" s="68" customFormat="1" x14ac:dyDescent="0.2"/>
    <row r="2038" s="68" customFormat="1" x14ac:dyDescent="0.2"/>
    <row r="2039" s="68" customFormat="1" x14ac:dyDescent="0.2"/>
    <row r="2040" s="68" customFormat="1" x14ac:dyDescent="0.2"/>
    <row r="2041" s="68" customFormat="1" x14ac:dyDescent="0.2"/>
    <row r="2042" s="68" customFormat="1" x14ac:dyDescent="0.2"/>
    <row r="2043" s="68" customFormat="1" x14ac:dyDescent="0.2"/>
    <row r="2044" s="68" customFormat="1" x14ac:dyDescent="0.2"/>
    <row r="2045" s="68" customFormat="1" x14ac:dyDescent="0.2"/>
    <row r="2046" s="68" customFormat="1" x14ac:dyDescent="0.2"/>
    <row r="2047" s="68" customFormat="1" x14ac:dyDescent="0.2"/>
    <row r="2048" s="68" customFormat="1" x14ac:dyDescent="0.2"/>
    <row r="2049" s="68" customFormat="1" x14ac:dyDescent="0.2"/>
    <row r="2050" s="68" customFormat="1" x14ac:dyDescent="0.2"/>
    <row r="2051" s="68" customFormat="1" x14ac:dyDescent="0.2"/>
    <row r="2052" s="68" customFormat="1" x14ac:dyDescent="0.2"/>
    <row r="2053" s="68" customFormat="1" x14ac:dyDescent="0.2"/>
    <row r="2054" s="68" customFormat="1" x14ac:dyDescent="0.2"/>
    <row r="2055" s="68" customFormat="1" x14ac:dyDescent="0.2"/>
    <row r="2056" s="68" customFormat="1" x14ac:dyDescent="0.2"/>
    <row r="2057" s="68" customFormat="1" x14ac:dyDescent="0.2"/>
    <row r="2058" s="68" customFormat="1" x14ac:dyDescent="0.2"/>
    <row r="2059" s="68" customFormat="1" x14ac:dyDescent="0.2"/>
    <row r="2060" s="68" customFormat="1" x14ac:dyDescent="0.2"/>
    <row r="2061" s="68" customFormat="1" x14ac:dyDescent="0.2"/>
    <row r="2062" s="68" customFormat="1" x14ac:dyDescent="0.2"/>
    <row r="2063" s="68" customFormat="1" x14ac:dyDescent="0.2"/>
    <row r="2064" s="68" customFormat="1" x14ac:dyDescent="0.2"/>
    <row r="2065" s="68" customFormat="1" x14ac:dyDescent="0.2"/>
    <row r="2066" s="68" customFormat="1" x14ac:dyDescent="0.2"/>
    <row r="2067" s="68" customFormat="1" x14ac:dyDescent="0.2"/>
    <row r="2068" s="68" customFormat="1" x14ac:dyDescent="0.2"/>
    <row r="2069" s="68" customFormat="1" x14ac:dyDescent="0.2"/>
    <row r="2070" s="68" customFormat="1" x14ac:dyDescent="0.2"/>
    <row r="2071" s="68" customFormat="1" x14ac:dyDescent="0.2"/>
    <row r="2072" s="68" customFormat="1" x14ac:dyDescent="0.2"/>
    <row r="2073" s="68" customFormat="1" x14ac:dyDescent="0.2"/>
    <row r="2074" s="68" customFormat="1" x14ac:dyDescent="0.2"/>
    <row r="2075" s="68" customFormat="1" x14ac:dyDescent="0.2"/>
    <row r="2076" s="68" customFormat="1" x14ac:dyDescent="0.2"/>
    <row r="2077" s="68" customFormat="1" x14ac:dyDescent="0.2"/>
    <row r="2078" s="68" customFormat="1" x14ac:dyDescent="0.2"/>
    <row r="2079" s="68" customFormat="1" x14ac:dyDescent="0.2"/>
    <row r="2080" s="68" customFormat="1" x14ac:dyDescent="0.2"/>
    <row r="2081" s="68" customFormat="1" x14ac:dyDescent="0.2"/>
    <row r="2082" s="68" customFormat="1" x14ac:dyDescent="0.2"/>
    <row r="2083" s="68" customFormat="1" x14ac:dyDescent="0.2"/>
    <row r="2084" s="68" customFormat="1" x14ac:dyDescent="0.2"/>
    <row r="2085" s="68" customFormat="1" x14ac:dyDescent="0.2"/>
    <row r="2086" s="68" customFormat="1" x14ac:dyDescent="0.2"/>
    <row r="2087" s="68" customFormat="1" x14ac:dyDescent="0.2"/>
    <row r="2088" s="68" customFormat="1" x14ac:dyDescent="0.2"/>
    <row r="2089" s="68" customFormat="1" x14ac:dyDescent="0.2"/>
    <row r="2090" s="68" customFormat="1" x14ac:dyDescent="0.2"/>
    <row r="2091" s="68" customFormat="1" x14ac:dyDescent="0.2"/>
    <row r="2092" s="68" customFormat="1" x14ac:dyDescent="0.2"/>
    <row r="2093" s="68" customFormat="1" x14ac:dyDescent="0.2"/>
    <row r="2094" s="68" customFormat="1" x14ac:dyDescent="0.2"/>
    <row r="2095" s="68" customFormat="1" x14ac:dyDescent="0.2"/>
    <row r="2096" s="68" customFormat="1" x14ac:dyDescent="0.2"/>
    <row r="2097" s="68" customFormat="1" x14ac:dyDescent="0.2"/>
    <row r="2098" s="68" customFormat="1" x14ac:dyDescent="0.2"/>
    <row r="2099" s="68" customFormat="1" x14ac:dyDescent="0.2"/>
    <row r="2100" s="68" customFormat="1" x14ac:dyDescent="0.2"/>
    <row r="2101" s="68" customFormat="1" x14ac:dyDescent="0.2"/>
    <row r="2102" s="68" customFormat="1" x14ac:dyDescent="0.2"/>
    <row r="2103" s="68" customFormat="1" x14ac:dyDescent="0.2"/>
    <row r="2104" s="68" customFormat="1" x14ac:dyDescent="0.2"/>
    <row r="2105" s="68" customFormat="1" x14ac:dyDescent="0.2"/>
    <row r="2106" s="68" customFormat="1" x14ac:dyDescent="0.2"/>
    <row r="2107" s="68" customFormat="1" x14ac:dyDescent="0.2"/>
    <row r="2108" s="68" customFormat="1" x14ac:dyDescent="0.2"/>
    <row r="2109" s="68" customFormat="1" x14ac:dyDescent="0.2"/>
    <row r="2110" s="68" customFormat="1" x14ac:dyDescent="0.2"/>
    <row r="2111" s="68" customFormat="1" x14ac:dyDescent="0.2"/>
    <row r="2112" s="68" customFormat="1" x14ac:dyDescent="0.2"/>
    <row r="2113" s="68" customFormat="1" x14ac:dyDescent="0.2"/>
    <row r="2114" s="68" customFormat="1" x14ac:dyDescent="0.2"/>
    <row r="2115" s="68" customFormat="1" x14ac:dyDescent="0.2"/>
    <row r="2116" s="68" customFormat="1" x14ac:dyDescent="0.2"/>
    <row r="2117" s="68" customFormat="1" x14ac:dyDescent="0.2"/>
    <row r="2118" s="68" customFormat="1" x14ac:dyDescent="0.2"/>
    <row r="2119" s="68" customFormat="1" x14ac:dyDescent="0.2"/>
    <row r="2120" s="68" customFormat="1" x14ac:dyDescent="0.2"/>
    <row r="2121" s="68" customFormat="1" x14ac:dyDescent="0.2"/>
    <row r="2122" s="68" customFormat="1" x14ac:dyDescent="0.2"/>
    <row r="2123" s="68" customFormat="1" x14ac:dyDescent="0.2"/>
    <row r="2124" s="68" customFormat="1" x14ac:dyDescent="0.2"/>
    <row r="2125" s="68" customFormat="1" x14ac:dyDescent="0.2"/>
    <row r="2126" s="68" customFormat="1" x14ac:dyDescent="0.2"/>
    <row r="2127" s="68" customFormat="1" x14ac:dyDescent="0.2"/>
    <row r="2128" s="68" customFormat="1" x14ac:dyDescent="0.2"/>
    <row r="2129" s="68" customFormat="1" x14ac:dyDescent="0.2"/>
    <row r="2130" s="68" customFormat="1" x14ac:dyDescent="0.2"/>
    <row r="2131" s="68" customFormat="1" x14ac:dyDescent="0.2"/>
    <row r="2132" s="68" customFormat="1" x14ac:dyDescent="0.2"/>
    <row r="2133" s="68" customFormat="1" x14ac:dyDescent="0.2"/>
    <row r="2134" s="68" customFormat="1" x14ac:dyDescent="0.2"/>
    <row r="2135" s="68" customFormat="1" x14ac:dyDescent="0.2"/>
    <row r="2136" s="68" customFormat="1" x14ac:dyDescent="0.2"/>
    <row r="2137" s="68" customFormat="1" x14ac:dyDescent="0.2"/>
    <row r="2138" s="68" customFormat="1" x14ac:dyDescent="0.2"/>
    <row r="2139" s="68" customFormat="1" x14ac:dyDescent="0.2"/>
    <row r="2140" s="68" customFormat="1" x14ac:dyDescent="0.2"/>
    <row r="2141" s="68" customFormat="1" x14ac:dyDescent="0.2"/>
    <row r="2142" s="68" customFormat="1" x14ac:dyDescent="0.2"/>
    <row r="2143" s="68" customFormat="1" x14ac:dyDescent="0.2"/>
    <row r="2144" s="68" customFormat="1" x14ac:dyDescent="0.2"/>
    <row r="2145" spans="7:12" s="68" customFormat="1" x14ac:dyDescent="0.2"/>
    <row r="2146" spans="7:12" s="68" customFormat="1" x14ac:dyDescent="0.2"/>
    <row r="2147" spans="7:12" s="68" customFormat="1" x14ac:dyDescent="0.2"/>
    <row r="2148" spans="7:12" s="68" customFormat="1" x14ac:dyDescent="0.2"/>
    <row r="2149" spans="7:12" s="68" customFormat="1" x14ac:dyDescent="0.2"/>
    <row r="2150" spans="7:12" s="68" customFormat="1" x14ac:dyDescent="0.2"/>
    <row r="2151" spans="7:12" s="68" customFormat="1" x14ac:dyDescent="0.2"/>
    <row r="2152" spans="7:12" s="68" customFormat="1" x14ac:dyDescent="0.2">
      <c r="G2152"/>
      <c r="H2152"/>
      <c r="I2152"/>
      <c r="J2152"/>
      <c r="K2152"/>
      <c r="L2152"/>
    </row>
    <row r="2153" spans="7:12" s="68" customFormat="1" x14ac:dyDescent="0.2">
      <c r="G2153"/>
      <c r="H2153"/>
      <c r="I2153"/>
      <c r="J2153"/>
      <c r="K2153"/>
      <c r="L2153"/>
    </row>
    <row r="2154" spans="7:12" s="68" customFormat="1" x14ac:dyDescent="0.2">
      <c r="G2154"/>
      <c r="H2154"/>
      <c r="I2154"/>
      <c r="J2154"/>
      <c r="K2154"/>
      <c r="L2154"/>
    </row>
    <row r="2155" spans="7:12" s="68" customFormat="1" x14ac:dyDescent="0.2">
      <c r="G2155"/>
      <c r="H2155"/>
      <c r="I2155"/>
      <c r="J2155"/>
      <c r="K2155"/>
      <c r="L2155"/>
    </row>
    <row r="2156" spans="7:12" s="68" customFormat="1" x14ac:dyDescent="0.2">
      <c r="G2156"/>
      <c r="H2156"/>
      <c r="I2156"/>
      <c r="J2156"/>
      <c r="K2156"/>
      <c r="L2156"/>
    </row>
    <row r="2157" spans="7:12" s="68" customFormat="1" x14ac:dyDescent="0.2">
      <c r="G2157"/>
      <c r="H2157"/>
      <c r="I2157"/>
      <c r="J2157"/>
      <c r="K2157"/>
      <c r="L2157"/>
    </row>
    <row r="2158" spans="7:12" s="68" customFormat="1" x14ac:dyDescent="0.2">
      <c r="G2158"/>
      <c r="H2158"/>
      <c r="I2158"/>
      <c r="J2158"/>
      <c r="K2158"/>
      <c r="L2158"/>
    </row>
    <row r="2159" spans="7:12" s="68" customFormat="1" x14ac:dyDescent="0.2">
      <c r="G2159"/>
      <c r="H2159"/>
      <c r="I2159"/>
      <c r="J2159"/>
      <c r="K2159"/>
      <c r="L2159"/>
    </row>
    <row r="2160" spans="7:12" s="68" customFormat="1" x14ac:dyDescent="0.2">
      <c r="G2160"/>
      <c r="H2160"/>
      <c r="I2160"/>
      <c r="J2160"/>
      <c r="K2160"/>
      <c r="L2160"/>
    </row>
    <row r="2161" spans="7:12" s="68" customFormat="1" x14ac:dyDescent="0.2">
      <c r="G2161"/>
      <c r="H2161"/>
      <c r="I2161"/>
      <c r="J2161"/>
      <c r="K2161"/>
      <c r="L2161"/>
    </row>
    <row r="2162" spans="7:12" s="68" customFormat="1" x14ac:dyDescent="0.2">
      <c r="G2162"/>
      <c r="H2162"/>
      <c r="I2162"/>
      <c r="J2162"/>
      <c r="K2162"/>
      <c r="L2162"/>
    </row>
    <row r="2163" spans="7:12" s="68" customFormat="1" x14ac:dyDescent="0.2">
      <c r="G2163"/>
      <c r="H2163"/>
      <c r="I2163"/>
      <c r="J2163"/>
      <c r="K2163"/>
      <c r="L2163"/>
    </row>
    <row r="2164" spans="7:12" s="68" customFormat="1" x14ac:dyDescent="0.2">
      <c r="G2164"/>
      <c r="H2164"/>
      <c r="I2164"/>
      <c r="J2164"/>
      <c r="K2164"/>
      <c r="L2164"/>
    </row>
    <row r="2165" spans="7:12" s="68" customFormat="1" x14ac:dyDescent="0.2">
      <c r="G2165"/>
      <c r="H2165"/>
      <c r="I2165"/>
      <c r="J2165"/>
      <c r="K2165"/>
      <c r="L2165"/>
    </row>
    <row r="2166" spans="7:12" s="68" customFormat="1" x14ac:dyDescent="0.2">
      <c r="G2166"/>
      <c r="H2166"/>
      <c r="I2166"/>
      <c r="J2166"/>
      <c r="K2166"/>
      <c r="L2166"/>
    </row>
    <row r="2167" spans="7:12" s="68" customFormat="1" x14ac:dyDescent="0.2">
      <c r="G2167"/>
      <c r="H2167"/>
      <c r="I2167"/>
      <c r="J2167"/>
      <c r="K2167"/>
      <c r="L2167"/>
    </row>
    <row r="2168" spans="7:12" s="68" customFormat="1" x14ac:dyDescent="0.2">
      <c r="G2168"/>
      <c r="H2168"/>
      <c r="I2168"/>
      <c r="J2168"/>
      <c r="K2168"/>
      <c r="L2168"/>
    </row>
    <row r="2169" spans="7:12" s="68" customFormat="1" x14ac:dyDescent="0.2">
      <c r="G2169"/>
      <c r="H2169"/>
      <c r="I2169"/>
      <c r="J2169"/>
      <c r="K2169"/>
      <c r="L2169"/>
    </row>
    <row r="2170" spans="7:12" s="68" customFormat="1" x14ac:dyDescent="0.2">
      <c r="G2170"/>
      <c r="H2170"/>
      <c r="I2170"/>
      <c r="J2170"/>
      <c r="K2170"/>
      <c r="L2170"/>
    </row>
    <row r="2171" spans="7:12" s="68" customFormat="1" x14ac:dyDescent="0.2">
      <c r="G2171"/>
      <c r="H2171"/>
      <c r="I2171"/>
      <c r="J2171"/>
      <c r="K2171"/>
      <c r="L2171"/>
    </row>
    <row r="2172" spans="7:12" s="68" customFormat="1" x14ac:dyDescent="0.2">
      <c r="G2172"/>
      <c r="H2172"/>
      <c r="I2172"/>
      <c r="J2172"/>
      <c r="K2172"/>
      <c r="L2172"/>
    </row>
    <row r="2173" spans="7:12" s="68" customFormat="1" x14ac:dyDescent="0.2">
      <c r="G2173"/>
      <c r="H2173"/>
      <c r="I2173"/>
      <c r="J2173"/>
      <c r="K2173"/>
      <c r="L2173"/>
    </row>
    <row r="2174" spans="7:12" s="68" customFormat="1" x14ac:dyDescent="0.2">
      <c r="G2174"/>
      <c r="H2174"/>
      <c r="I2174"/>
      <c r="J2174"/>
      <c r="K2174"/>
      <c r="L2174"/>
    </row>
    <row r="2175" spans="7:12" s="68" customFormat="1" x14ac:dyDescent="0.2">
      <c r="G2175"/>
      <c r="H2175"/>
      <c r="I2175"/>
      <c r="J2175"/>
      <c r="K2175"/>
      <c r="L2175"/>
    </row>
    <row r="2176" spans="7:12" s="68" customFormat="1" x14ac:dyDescent="0.2">
      <c r="G2176"/>
      <c r="H2176"/>
      <c r="I2176"/>
      <c r="J2176"/>
      <c r="K2176"/>
      <c r="L2176"/>
    </row>
    <row r="2177" spans="7:12" s="68" customFormat="1" x14ac:dyDescent="0.2">
      <c r="G2177"/>
      <c r="H2177"/>
      <c r="I2177"/>
      <c r="J2177"/>
      <c r="K2177"/>
      <c r="L2177"/>
    </row>
    <row r="2178" spans="7:12" s="68" customFormat="1" x14ac:dyDescent="0.2">
      <c r="G2178"/>
      <c r="H2178"/>
      <c r="I2178"/>
      <c r="J2178"/>
      <c r="K2178"/>
      <c r="L2178"/>
    </row>
    <row r="2179" spans="7:12" s="68" customFormat="1" x14ac:dyDescent="0.2">
      <c r="G2179"/>
      <c r="H2179"/>
      <c r="I2179"/>
      <c r="J2179"/>
      <c r="K2179"/>
      <c r="L2179"/>
    </row>
    <row r="2180" spans="7:12" s="68" customFormat="1" x14ac:dyDescent="0.2">
      <c r="G2180"/>
      <c r="H2180"/>
      <c r="I2180"/>
      <c r="J2180"/>
      <c r="K2180"/>
      <c r="L2180"/>
    </row>
    <row r="2181" spans="7:12" s="68" customFormat="1" x14ac:dyDescent="0.2">
      <c r="G2181"/>
      <c r="H2181"/>
      <c r="I2181"/>
      <c r="J2181"/>
      <c r="K2181"/>
      <c r="L2181"/>
    </row>
    <row r="2182" spans="7:12" s="68" customFormat="1" x14ac:dyDescent="0.2">
      <c r="G2182"/>
      <c r="H2182"/>
      <c r="I2182"/>
      <c r="J2182"/>
      <c r="K2182"/>
      <c r="L2182"/>
    </row>
    <row r="2183" spans="7:12" s="68" customFormat="1" x14ac:dyDescent="0.2">
      <c r="G2183"/>
      <c r="H2183"/>
      <c r="I2183"/>
      <c r="J2183"/>
      <c r="K2183"/>
      <c r="L2183"/>
    </row>
  </sheetData>
  <sheetProtection sheet="1" objects="1" scenarios="1" formatCells="0" formatColumns="0" formatRows="0" selectLockedCells="1"/>
  <mergeCells count="41">
    <mergeCell ref="A12:D12"/>
    <mergeCell ref="A2:F2"/>
    <mergeCell ref="A3:F3"/>
    <mergeCell ref="A4:C4"/>
    <mergeCell ref="D4:F4"/>
    <mergeCell ref="A5:C5"/>
    <mergeCell ref="D5:F5"/>
    <mergeCell ref="A7:F7"/>
    <mergeCell ref="A8:F8"/>
    <mergeCell ref="A9:F9"/>
    <mergeCell ref="A10:F10"/>
    <mergeCell ref="A11:D11"/>
    <mergeCell ref="A32:C32"/>
    <mergeCell ref="D32:F32"/>
    <mergeCell ref="A23:F23"/>
    <mergeCell ref="A24:F24"/>
    <mergeCell ref="A25:C25"/>
    <mergeCell ref="D25:F25"/>
    <mergeCell ref="A26:C26"/>
    <mergeCell ref="D26:F26"/>
    <mergeCell ref="A27:C27"/>
    <mergeCell ref="D27:F27"/>
    <mergeCell ref="A28:F28"/>
    <mergeCell ref="A30:C30"/>
    <mergeCell ref="D30:F30"/>
    <mergeCell ref="A37:C37"/>
    <mergeCell ref="A33:C33"/>
    <mergeCell ref="D33:F33"/>
    <mergeCell ref="A34:C34"/>
    <mergeCell ref="D34:F34"/>
    <mergeCell ref="A35:C35"/>
    <mergeCell ref="D35:E35"/>
    <mergeCell ref="B19:D19"/>
    <mergeCell ref="B20:D20"/>
    <mergeCell ref="B21:D21"/>
    <mergeCell ref="B22:D22"/>
    <mergeCell ref="B14:D14"/>
    <mergeCell ref="B15:D15"/>
    <mergeCell ref="B16:D16"/>
    <mergeCell ref="B17:D17"/>
    <mergeCell ref="B18:D18"/>
  </mergeCells>
  <phoneticPr fontId="44" type="noConversion"/>
  <dataValidations count="10">
    <dataValidation allowBlank="1" showInputMessage="1" showErrorMessage="1" prompt="Modifier les contenus bleus et mettre ensuite en noir : _x000a_Enregistrements qualité : indiquez ceux que vous mettrez à disposition d'un auditeur. Il peut s'agir des onglets imprimés et signés de ce fichier d'autodiagnostic" sqref="D26:F26"/>
    <dataValidation allowBlank="1" showInputMessage="1" showErrorMessage="1" prompt="Autre document d'appui : Mettre ici, et en noir, tout autre document d'appui éventuel pour cette déclaration" sqref="D27:F27"/>
    <dataValidation allowBlank="1" showInputMessage="1" showErrorMessage="1" prompt="Indiquer les NOM et Prénom de la personne indépendante" sqref="A30:C30"/>
    <dataValidation allowBlank="1" showInputMessage="1" showErrorMessage="1" prompt="Organisme de la personne indépendante" sqref="A32:C32"/>
    <dataValidation allowBlank="1" showInputMessage="1" showErrorMessage="1" prompt="Adresse complète de l'organisme de la personne indépendante" sqref="A33:C33"/>
    <dataValidation allowBlank="1" showInputMessage="1" showErrorMessage="1" prompt="Code postal - Ville - Pays de l'organisme de la personne indépendante" sqref="A34:C34"/>
    <dataValidation allowBlank="1" showInputMessage="1" showErrorMessage="1" prompt="Tél et email de la personne indépendante" sqref="A35:C35"/>
    <dataValidation allowBlank="1" showInputMessage="1" showErrorMessage="1" prompt="Mettre la date de signature par la personne compétente" sqref="A37"/>
    <dataValidation allowBlank="1" showInputMessage="1" showErrorMessage="1" prompt="Adresse complète de l'Exploitant des dispositifs médicaux" sqref="D33:F33"/>
    <dataValidation allowBlank="1" showInputMessage="1" showErrorMessage="1" prompt="Code postal - Ville - Pays de l'Exploitant" sqref="D34:F34"/>
  </dataValidations>
  <printOptions horizontalCentered="1"/>
  <pageMargins left="0.24000000000000002" right="0.24000000000000002" top="0.75000000000000011" bottom="0.75000000000000011" header="0.31" footer="0.31"/>
  <pageSetup paperSize="9" orientation="portrait" r:id="rId1"/>
  <headerFooter>
    <oddHeader>&amp;C&amp;"Arial Narrow,Normal"&amp;8© UTC  - Master IDS - https://travaux.master.utc.fr/ids003-outils-appropriation-norme-nfen62366-1-v2015/</oddHeader>
    <oddFooter>&amp;L&amp;"Arial Narrow,Normal"&amp;6© BENACEUR Kheira, EL OUTMANI Hoda, RAMASSAMY Souria, LU Lingfeng &amp;R&amp;"Arial Narrow,Normal"&amp;6page n°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</sheetPr>
  <dimension ref="A1:I63"/>
  <sheetViews>
    <sheetView zoomScale="120" zoomScaleNormal="120" zoomScalePageLayoutView="120" workbookViewId="0">
      <selection activeCell="B42" sqref="B42"/>
    </sheetView>
  </sheetViews>
  <sheetFormatPr baseColWidth="10" defaultColWidth="11.5703125" defaultRowHeight="16" x14ac:dyDescent="0.2"/>
  <cols>
    <col min="1" max="1" width="17.5703125" customWidth="1"/>
    <col min="2" max="2" width="31" customWidth="1"/>
    <col min="3" max="3" width="12.85546875" style="52" customWidth="1"/>
    <col min="4" max="4" width="12.5703125" customWidth="1"/>
    <col min="5" max="9" width="11.5703125" style="52"/>
  </cols>
  <sheetData>
    <row r="1" spans="1:9" ht="22" x14ac:dyDescent="0.2">
      <c r="A1" s="18" t="s">
        <v>54</v>
      </c>
      <c r="B1" s="19"/>
      <c r="C1" s="51"/>
      <c r="D1" s="58" t="str">
        <f>Résultats!A18</f>
        <v>Art. 5</v>
      </c>
      <c r="E1" s="59" t="s">
        <v>67</v>
      </c>
      <c r="F1"/>
      <c r="G1"/>
      <c r="H1"/>
      <c r="I1"/>
    </row>
    <row r="2" spans="1:9" x14ac:dyDescent="0.2">
      <c r="A2" s="50" t="str">
        <f>'Mode d''emploi'!D20</f>
        <v>Choix de VÉRACITÉ</v>
      </c>
      <c r="B2" s="20" t="s">
        <v>55</v>
      </c>
      <c r="C2" s="21" t="s">
        <v>56</v>
      </c>
      <c r="D2" s="57">
        <f>IFERROR(COUNTIFS(Evaluation!$C$14:$C$59,$A2),0)</f>
        <v>38</v>
      </c>
      <c r="E2" s="22">
        <f t="shared" ref="E2:E7" si="0">SUM(D2:D2)</f>
        <v>38</v>
      </c>
      <c r="F2"/>
      <c r="H2"/>
      <c r="I2"/>
    </row>
    <row r="3" spans="1:9" x14ac:dyDescent="0.2">
      <c r="A3" s="49" t="str">
        <f>'Mode d''emploi'!D21</f>
        <v>Faux </v>
      </c>
      <c r="B3" s="23" t="str">
        <f>'Mode d''emploi'!B21:C21</f>
        <v>Niveau 1 : Le critère n'est pas respecté.</v>
      </c>
      <c r="C3" s="21">
        <f>'Mode d''emploi'!E21</f>
        <v>1.0000000000000001E-5</v>
      </c>
      <c r="D3" s="57">
        <f>IFERROR(COUNTIFS(Evaluation!$C$14:$C$59,$A3),0)</f>
        <v>0</v>
      </c>
      <c r="E3" s="22">
        <f t="shared" si="0"/>
        <v>0</v>
      </c>
      <c r="F3"/>
      <c r="G3"/>
      <c r="H3"/>
      <c r="I3"/>
    </row>
    <row r="4" spans="1:9" x14ac:dyDescent="0.2">
      <c r="A4" s="49" t="str">
        <f>'Mode d''emploi'!D22</f>
        <v>Plutôt Faux</v>
      </c>
      <c r="B4" s="20" t="str">
        <f>'Mode d''emploi'!B22:C22</f>
        <v>Niveau 2 : Le critère est aléatoirement appliqué.</v>
      </c>
      <c r="C4" s="21">
        <f>'Mode d''emploi'!E22</f>
        <v>0.44499999999999995</v>
      </c>
      <c r="D4" s="57">
        <f>IFERROR(COUNTIFS(Evaluation!$C$14:$C$59,$A4),0)</f>
        <v>0</v>
      </c>
      <c r="E4" s="22">
        <f t="shared" si="0"/>
        <v>0</v>
      </c>
      <c r="F4"/>
      <c r="G4"/>
      <c r="H4"/>
      <c r="I4"/>
    </row>
    <row r="5" spans="1:9" ht="22" x14ac:dyDescent="0.2">
      <c r="A5" s="49" t="str">
        <f>'Mode d''emploi'!D23</f>
        <v>Plutôt Vrai</v>
      </c>
      <c r="B5" s="23" t="str">
        <f>'Mode d''emploi'!B23:C23</f>
        <v>Niveau 3 : Le critère est respecté et éventuellement formalisé.</v>
      </c>
      <c r="C5" s="21">
        <f>'Mode d''emploi'!E23</f>
        <v>0.745</v>
      </c>
      <c r="D5" s="57">
        <f>IFERROR(COUNTIFS(Evaluation!$C$14:$C$59,$A5),0)</f>
        <v>0</v>
      </c>
      <c r="E5" s="22">
        <f t="shared" si="0"/>
        <v>0</v>
      </c>
      <c r="F5"/>
      <c r="G5"/>
      <c r="H5"/>
      <c r="I5"/>
    </row>
    <row r="6" spans="1:9" ht="22" x14ac:dyDescent="0.2">
      <c r="A6" s="148" t="str">
        <f>'Mode d''emploi'!D24</f>
        <v>Vrai </v>
      </c>
      <c r="B6" s="20" t="str">
        <f>'Mode d''emploi'!B24:C24</f>
        <v>Niveau 4 : Le critère est respecté, appliqué et prouvé par un document.</v>
      </c>
      <c r="C6" s="21">
        <f>'Mode d''emploi'!E24</f>
        <v>1</v>
      </c>
      <c r="D6" s="57">
        <f>IFERROR(COUNTIFS(Evaluation!$C$14:$C$59,$A6),0)</f>
        <v>0</v>
      </c>
      <c r="E6" s="22">
        <f t="shared" si="0"/>
        <v>0</v>
      </c>
      <c r="F6"/>
      <c r="G6"/>
      <c r="H6"/>
      <c r="I6"/>
    </row>
    <row r="7" spans="1:9" ht="21" customHeight="1" x14ac:dyDescent="0.2">
      <c r="A7" s="149" t="s">
        <v>75</v>
      </c>
      <c r="B7" s="64" t="str">
        <f>'Mode d''emploi'!B25:C25</f>
        <v>Niveau 5 : Le critère ne peut pas être appliqué.</v>
      </c>
      <c r="C7" s="73" t="str">
        <f>'Mode d''emploi'!E25</f>
        <v>NA</v>
      </c>
      <c r="D7" s="57">
        <f>IFERROR(COUNTIFS(Evaluation!$C$14:$C$59,$A7),0)</f>
        <v>0</v>
      </c>
      <c r="E7" s="22">
        <f t="shared" si="0"/>
        <v>0</v>
      </c>
      <c r="F7"/>
      <c r="G7"/>
      <c r="H7"/>
      <c r="I7"/>
    </row>
    <row r="8" spans="1:9" x14ac:dyDescent="0.2">
      <c r="A8" s="24"/>
      <c r="B8" s="25"/>
      <c r="C8" s="21" t="s">
        <v>63</v>
      </c>
      <c r="D8" s="22">
        <f>SUM(D3:D6)</f>
        <v>0</v>
      </c>
      <c r="E8" s="22">
        <f>SUM(E3:E6)</f>
        <v>0</v>
      </c>
      <c r="F8"/>
      <c r="G8"/>
      <c r="H8"/>
      <c r="I8"/>
    </row>
    <row r="9" spans="1:9" x14ac:dyDescent="0.2">
      <c r="D9" s="26"/>
    </row>
    <row r="10" spans="1:9" x14ac:dyDescent="0.2">
      <c r="A10" s="18" t="s">
        <v>66</v>
      </c>
      <c r="B10" s="19"/>
      <c r="C10" s="60" t="s">
        <v>69</v>
      </c>
      <c r="D10" s="52"/>
    </row>
    <row r="11" spans="1:9" ht="25" customHeight="1" x14ac:dyDescent="0.2">
      <c r="A11" s="48" t="s">
        <v>60</v>
      </c>
      <c r="B11" s="45" t="str">
        <f>'Mode d''emploi'!I20</f>
        <v>Libellés explicites 
des niveaux de CONFORMITÉ</v>
      </c>
      <c r="C11" s="22">
        <f>IFERROR(COUNTIFS(Evaluation!$C$13:$C$59,$A11),0)</f>
        <v>9</v>
      </c>
      <c r="D11" s="150" t="s">
        <v>106</v>
      </c>
    </row>
    <row r="12" spans="1:9" ht="25" customHeight="1" x14ac:dyDescent="0.2">
      <c r="A12" s="147" t="str">
        <f>'Mode d''emploi'!D25</f>
        <v>Non applicable</v>
      </c>
      <c r="B12" s="45" t="str">
        <f>'Mode d''emploi'!B25:C25</f>
        <v>Niveau 5 : Le critère ne peut pas être appliqué.</v>
      </c>
      <c r="C12" s="22">
        <f>IFERROR(COUNTIFS(Evaluation!$C$13:$C$59,$A12),0)</f>
        <v>0</v>
      </c>
      <c r="D12" s="150" t="s">
        <v>107</v>
      </c>
    </row>
    <row r="13" spans="1:9" ht="22" x14ac:dyDescent="0.2">
      <c r="A13" s="18" t="s">
        <v>65</v>
      </c>
      <c r="B13" s="19"/>
      <c r="C13" s="61"/>
      <c r="D13" s="59" t="s">
        <v>68</v>
      </c>
    </row>
    <row r="14" spans="1:9" ht="28" customHeight="1" x14ac:dyDescent="0.2">
      <c r="A14" s="49" t="str">
        <f>'Mode d''emploi'!H24</f>
        <v>Conforme</v>
      </c>
      <c r="B14" s="28" t="str">
        <f>'Mode d''emploi'!I24</f>
        <v>Conformité de niveau 4 : Félicitations, communiquer vos résultats</v>
      </c>
      <c r="C14" s="22">
        <f>IFERROR(COUNTIFS(Evaluation!$C$13:$C$59,$A14),0)</f>
        <v>0</v>
      </c>
      <c r="D14" s="27">
        <f>IF(Evaluation!$G$11=A14,$C$19,0)</f>
        <v>0</v>
      </c>
    </row>
    <row r="15" spans="1:9" ht="28" customHeight="1" x14ac:dyDescent="0.2">
      <c r="A15" s="49" t="str">
        <f>'Mode d''emploi'!H23</f>
        <v>Convaincant</v>
      </c>
      <c r="B15" s="28" t="str">
        <f>'Mode d''emploi'!I23</f>
        <v xml:space="preserve">Conformité de niveau 3 : Des améliorations doivent encore étre apportées  </v>
      </c>
      <c r="C15" s="22">
        <f>IFERROR(COUNTIFS(Evaluation!$C$13:$C$59,$A15),0)</f>
        <v>0</v>
      </c>
      <c r="D15" s="27">
        <f>IF(Evaluation!$G$11=A15,$C$19,0)</f>
        <v>0</v>
      </c>
    </row>
    <row r="16" spans="1:9" ht="28" customHeight="1" x14ac:dyDescent="0.2">
      <c r="A16" s="49" t="str">
        <f>'Mode d''emploi'!H22</f>
        <v>Informel</v>
      </c>
      <c r="B16" s="28" t="str">
        <f>'Mode d''emploi'!I22</f>
        <v>Conformité de niveau 2 : l'activité est réalisée mais doit étre améliorée</v>
      </c>
      <c r="C16" s="22">
        <f>IFERROR(COUNTIFS(Evaluation!$C$13:$C$59,$A16),0)</f>
        <v>0</v>
      </c>
      <c r="D16" s="27">
        <f>IF(Evaluation!$G$11=A16,$C$19,0)</f>
        <v>0</v>
      </c>
    </row>
    <row r="17" spans="1:9" ht="28" customHeight="1" x14ac:dyDescent="0.2">
      <c r="A17" s="49" t="str">
        <f>'Mode d''emploi'!H21</f>
        <v>Insuffisant</v>
      </c>
      <c r="B17" s="28" t="str">
        <f>'Mode d''emploi'!I21</f>
        <v>Conformité de niveau 1 :  l'activité n'est pas réalisée</v>
      </c>
      <c r="C17" s="22">
        <f>IFERROR(COUNTIFS(Evaluation!$C$13:$C$59,$A17),0)</f>
        <v>0</v>
      </c>
      <c r="D17" s="27">
        <f>IF(Evaluation!$G$11=A17,$C$19,0)</f>
        <v>0</v>
      </c>
    </row>
    <row r="18" spans="1:9" ht="28" customHeight="1" x14ac:dyDescent="0.2">
      <c r="A18" s="62" t="s">
        <v>75</v>
      </c>
      <c r="B18" s="63" t="s">
        <v>76</v>
      </c>
      <c r="C18" s="22">
        <f>IFERROR(COUNTIFS(Evaluation!$C$13:$C$59,$A18),0)</f>
        <v>0</v>
      </c>
      <c r="D18" s="27">
        <f>IF(Evaluation!$G$11=A18,$C$19,0)</f>
        <v>0</v>
      </c>
    </row>
    <row r="19" spans="1:9" ht="17" customHeight="1" x14ac:dyDescent="0.2">
      <c r="C19" s="44">
        <f>SUM(C14:C17)</f>
        <v>0</v>
      </c>
      <c r="D19" s="43" t="s">
        <v>70</v>
      </c>
      <c r="G19" s="53"/>
    </row>
    <row r="20" spans="1:9" x14ac:dyDescent="0.2">
      <c r="A20" s="18" t="s">
        <v>64</v>
      </c>
      <c r="B20" s="19"/>
      <c r="C20" s="53"/>
      <c r="D20" s="46"/>
      <c r="G20" s="53"/>
    </row>
    <row r="21" spans="1:9" s="68" customFormat="1" x14ac:dyDescent="0.2">
      <c r="A21" s="71" t="s">
        <v>77</v>
      </c>
      <c r="B21" s="72" t="str">
        <f>'Mode d''emploi'!H25</f>
        <v xml:space="preserve">Non Applicable </v>
      </c>
      <c r="C21" s="65"/>
      <c r="D21" s="66"/>
      <c r="E21" s="67"/>
      <c r="F21" s="67"/>
      <c r="G21" s="65"/>
      <c r="H21" s="67"/>
      <c r="I21" s="67"/>
    </row>
    <row r="22" spans="1:9" x14ac:dyDescent="0.2">
      <c r="A22" s="69">
        <v>0</v>
      </c>
      <c r="B22" s="70" t="str">
        <f>'Mode d''emploi'!$H$21</f>
        <v>Insuffisant</v>
      </c>
      <c r="D22" s="26"/>
    </row>
    <row r="23" spans="1:9" x14ac:dyDescent="0.2">
      <c r="A23" s="21">
        <v>0.1</v>
      </c>
      <c r="B23" s="47" t="str">
        <f>'Mode d''emploi'!$H$21</f>
        <v>Insuffisant</v>
      </c>
      <c r="D23" s="26"/>
    </row>
    <row r="24" spans="1:9" x14ac:dyDescent="0.2">
      <c r="A24" s="21">
        <v>0.2</v>
      </c>
      <c r="B24" s="47" t="str">
        <f>'Mode d''emploi'!$H$21</f>
        <v>Insuffisant</v>
      </c>
      <c r="D24" s="26"/>
      <c r="G24" s="74"/>
    </row>
    <row r="25" spans="1:9" x14ac:dyDescent="0.2">
      <c r="A25" s="21">
        <v>0.3</v>
      </c>
      <c r="B25" s="47" t="str">
        <f>'Mode d''emploi'!$H$22</f>
        <v>Informel</v>
      </c>
      <c r="D25" s="26"/>
      <c r="G25" s="74"/>
    </row>
    <row r="26" spans="1:9" x14ac:dyDescent="0.2">
      <c r="A26" s="21">
        <v>0.4</v>
      </c>
      <c r="B26" s="47" t="str">
        <f>'Mode d''emploi'!$H$22</f>
        <v>Informel</v>
      </c>
      <c r="D26" s="26"/>
      <c r="G26" s="74"/>
    </row>
    <row r="27" spans="1:9" x14ac:dyDescent="0.2">
      <c r="A27" s="21">
        <v>0.5</v>
      </c>
      <c r="B27" s="47" t="str">
        <f>'Mode d''emploi'!$H$22</f>
        <v>Informel</v>
      </c>
      <c r="D27" s="26"/>
      <c r="G27" s="74"/>
    </row>
    <row r="28" spans="1:9" x14ac:dyDescent="0.2">
      <c r="A28" s="21">
        <v>0.6</v>
      </c>
      <c r="B28" s="47" t="str">
        <f>'Mode d''emploi'!$H$23</f>
        <v>Convaincant</v>
      </c>
      <c r="D28" s="26"/>
      <c r="G28" s="74"/>
    </row>
    <row r="29" spans="1:9" x14ac:dyDescent="0.2">
      <c r="A29" s="21">
        <v>0.7</v>
      </c>
      <c r="B29" s="47" t="str">
        <f>'Mode d''emploi'!$H$23</f>
        <v>Convaincant</v>
      </c>
      <c r="D29" s="26"/>
    </row>
    <row r="30" spans="1:9" x14ac:dyDescent="0.2">
      <c r="A30" s="21">
        <v>0.8</v>
      </c>
      <c r="B30" s="47" t="str">
        <f>'Mode d''emploi'!$H$23</f>
        <v>Convaincant</v>
      </c>
      <c r="D30" s="26"/>
    </row>
    <row r="31" spans="1:9" x14ac:dyDescent="0.2">
      <c r="A31" s="21">
        <v>0.9</v>
      </c>
      <c r="B31" s="47" t="str">
        <f>'Mode d''emploi'!$H$24</f>
        <v>Conforme</v>
      </c>
      <c r="D31" s="26"/>
    </row>
    <row r="32" spans="1:9" x14ac:dyDescent="0.2">
      <c r="A32" s="21">
        <v>1</v>
      </c>
      <c r="B32" s="47" t="str">
        <f>'Mode d''emploi'!$H$24</f>
        <v>Conforme</v>
      </c>
      <c r="D32" s="26"/>
    </row>
    <row r="33" spans="1:9" x14ac:dyDescent="0.2">
      <c r="D33" s="26"/>
    </row>
    <row r="34" spans="1:9" s="54" customFormat="1" x14ac:dyDescent="0.2">
      <c r="A34" s="29" t="s">
        <v>57</v>
      </c>
      <c r="B34" s="30"/>
      <c r="C34" s="31"/>
      <c r="E34" s="56"/>
      <c r="F34" s="56"/>
      <c r="G34" s="56"/>
      <c r="H34" s="56"/>
      <c r="I34" s="56"/>
    </row>
    <row r="35" spans="1:9" s="54" customFormat="1" x14ac:dyDescent="0.2">
      <c r="A35" s="32">
        <f>'Mode d''emploi'!F24</f>
        <v>0.9</v>
      </c>
      <c r="B35" s="15"/>
      <c r="C35" s="31"/>
      <c r="E35" s="56"/>
      <c r="F35" s="56"/>
      <c r="G35" s="75"/>
      <c r="H35" s="56"/>
      <c r="I35" s="56"/>
    </row>
    <row r="36" spans="1:9" s="54" customFormat="1" x14ac:dyDescent="0.2">
      <c r="B36" s="55"/>
      <c r="E36" s="56"/>
      <c r="F36" s="56"/>
      <c r="G36" s="75"/>
      <c r="H36" s="56"/>
      <c r="I36" s="56"/>
    </row>
    <row r="37" spans="1:9" s="54" customFormat="1" x14ac:dyDescent="0.2">
      <c r="A37" s="15">
        <f>$A$35</f>
        <v>0.9</v>
      </c>
      <c r="B37" s="15"/>
      <c r="C37" s="31"/>
      <c r="E37" s="56"/>
      <c r="F37" s="56"/>
      <c r="G37" s="75"/>
      <c r="H37" s="56"/>
      <c r="I37" s="56"/>
    </row>
    <row r="38" spans="1:9" s="54" customFormat="1" x14ac:dyDescent="0.2">
      <c r="A38" s="15">
        <f>$A$35</f>
        <v>0.9</v>
      </c>
      <c r="B38" s="15"/>
      <c r="C38" s="31"/>
      <c r="E38" s="56"/>
      <c r="F38" s="56"/>
      <c r="G38" s="75"/>
      <c r="H38" s="56"/>
      <c r="I38" s="56"/>
    </row>
    <row r="39" spans="1:9" s="54" customFormat="1" x14ac:dyDescent="0.2">
      <c r="B39" s="55"/>
      <c r="E39" s="56"/>
      <c r="F39" s="56"/>
      <c r="G39" s="56"/>
      <c r="H39" s="56"/>
      <c r="I39" s="56"/>
    </row>
    <row r="40" spans="1:9" s="54" customFormat="1" x14ac:dyDescent="0.2">
      <c r="A40" s="15">
        <f t="shared" ref="A40:A45" si="1">$A$35</f>
        <v>0.9</v>
      </c>
      <c r="B40" s="15"/>
      <c r="C40" s="31"/>
      <c r="E40" s="56"/>
      <c r="F40" s="56"/>
      <c r="G40" s="56"/>
      <c r="H40" s="56"/>
      <c r="I40" s="56"/>
    </row>
    <row r="41" spans="1:9" s="54" customFormat="1" x14ac:dyDescent="0.2">
      <c r="A41" s="15">
        <f t="shared" si="1"/>
        <v>0.9</v>
      </c>
      <c r="B41" s="15"/>
      <c r="C41" s="31"/>
      <c r="E41" s="56"/>
      <c r="F41" s="56"/>
      <c r="G41" s="56"/>
      <c r="H41" s="56"/>
      <c r="I41" s="56"/>
    </row>
    <row r="42" spans="1:9" s="54" customFormat="1" x14ac:dyDescent="0.2">
      <c r="A42" s="15">
        <f t="shared" si="1"/>
        <v>0.9</v>
      </c>
      <c r="B42" s="15"/>
      <c r="C42" s="31"/>
      <c r="E42" s="56"/>
      <c r="F42" s="56"/>
      <c r="G42" s="56"/>
      <c r="H42" s="56"/>
      <c r="I42" s="56"/>
    </row>
    <row r="43" spans="1:9" s="54" customFormat="1" x14ac:dyDescent="0.2">
      <c r="A43" s="15">
        <f t="shared" si="1"/>
        <v>0.9</v>
      </c>
      <c r="B43" s="15"/>
      <c r="C43" s="31"/>
      <c r="E43" s="56"/>
      <c r="F43" s="56"/>
      <c r="G43" s="56"/>
      <c r="H43" s="56"/>
      <c r="I43" s="56"/>
    </row>
    <row r="44" spans="1:9" s="54" customFormat="1" x14ac:dyDescent="0.2">
      <c r="A44" s="15">
        <f t="shared" si="1"/>
        <v>0.9</v>
      </c>
      <c r="B44" s="15"/>
      <c r="C44" s="31"/>
      <c r="E44" s="56"/>
      <c r="F44" s="56"/>
      <c r="G44" s="56"/>
      <c r="H44" s="56"/>
      <c r="I44" s="56"/>
    </row>
    <row r="45" spans="1:9" s="54" customFormat="1" x14ac:dyDescent="0.2">
      <c r="A45" s="15">
        <f t="shared" si="1"/>
        <v>0.9</v>
      </c>
      <c r="B45" s="15"/>
      <c r="C45" s="31"/>
      <c r="E45" s="56"/>
      <c r="F45" s="56"/>
      <c r="G45" s="56"/>
      <c r="H45" s="56"/>
      <c r="I45" s="56"/>
    </row>
    <row r="46" spans="1:9" s="54" customFormat="1" x14ac:dyDescent="0.2">
      <c r="B46" s="55"/>
      <c r="E46" s="56"/>
      <c r="F46" s="56"/>
      <c r="G46" s="56"/>
      <c r="H46" s="56"/>
      <c r="I46" s="56"/>
    </row>
    <row r="47" spans="1:9" s="54" customFormat="1" x14ac:dyDescent="0.2">
      <c r="A47" s="15">
        <f>$A$35</f>
        <v>0.9</v>
      </c>
      <c r="B47" s="15"/>
      <c r="C47" s="31"/>
      <c r="E47" s="56"/>
      <c r="F47" s="56"/>
      <c r="G47" s="56"/>
      <c r="H47" s="56"/>
      <c r="I47" s="56"/>
    </row>
    <row r="48" spans="1:9" s="54" customFormat="1" x14ac:dyDescent="0.2">
      <c r="A48" s="15">
        <f>$A$35</f>
        <v>0.9</v>
      </c>
      <c r="B48" s="15"/>
      <c r="C48" s="31"/>
      <c r="E48" s="56"/>
      <c r="F48" s="56"/>
      <c r="G48" s="56"/>
      <c r="H48" s="56"/>
      <c r="I48" s="56"/>
    </row>
    <row r="49" spans="1:9" s="54" customFormat="1" x14ac:dyDescent="0.2">
      <c r="A49" s="15">
        <f>$A$35</f>
        <v>0.9</v>
      </c>
      <c r="B49" s="15"/>
      <c r="C49" s="31"/>
      <c r="E49" s="56"/>
      <c r="F49" s="56"/>
      <c r="G49" s="56"/>
      <c r="H49" s="56"/>
      <c r="I49" s="56"/>
    </row>
    <row r="50" spans="1:9" s="54" customFormat="1" x14ac:dyDescent="0.2">
      <c r="A50" s="15">
        <f>$A$35</f>
        <v>0.9</v>
      </c>
      <c r="B50" s="15"/>
      <c r="C50" s="31"/>
      <c r="E50" s="56"/>
      <c r="F50" s="56"/>
      <c r="G50" s="56"/>
      <c r="H50" s="56"/>
      <c r="I50" s="56"/>
    </row>
    <row r="51" spans="1:9" s="54" customFormat="1" x14ac:dyDescent="0.2">
      <c r="B51" s="55"/>
      <c r="E51" s="56"/>
      <c r="F51" s="56"/>
      <c r="G51" s="56"/>
      <c r="H51" s="56"/>
      <c r="I51" s="56"/>
    </row>
    <row r="52" spans="1:9" s="54" customFormat="1" x14ac:dyDescent="0.2">
      <c r="A52" s="15">
        <f t="shared" ref="A52:A57" si="2">$A$35</f>
        <v>0.9</v>
      </c>
      <c r="B52" s="15"/>
      <c r="C52" s="31"/>
      <c r="E52" s="56"/>
      <c r="F52" s="56"/>
      <c r="G52" s="56"/>
      <c r="H52" s="56"/>
      <c r="I52" s="56"/>
    </row>
    <row r="53" spans="1:9" s="54" customFormat="1" x14ac:dyDescent="0.2">
      <c r="A53" s="15">
        <f t="shared" si="2"/>
        <v>0.9</v>
      </c>
      <c r="B53" s="15"/>
      <c r="C53" s="31"/>
      <c r="E53" s="56"/>
      <c r="F53" s="56"/>
      <c r="G53" s="56"/>
      <c r="H53" s="56"/>
      <c r="I53" s="56"/>
    </row>
    <row r="54" spans="1:9" s="54" customFormat="1" x14ac:dyDescent="0.2">
      <c r="A54" s="15">
        <f t="shared" si="2"/>
        <v>0.9</v>
      </c>
      <c r="B54" s="15"/>
      <c r="C54" s="31"/>
      <c r="E54" s="56"/>
      <c r="F54" s="56"/>
      <c r="G54" s="56"/>
      <c r="H54" s="56"/>
      <c r="I54" s="56"/>
    </row>
    <row r="55" spans="1:9" s="54" customFormat="1" x14ac:dyDescent="0.2">
      <c r="A55" s="15">
        <f t="shared" si="2"/>
        <v>0.9</v>
      </c>
      <c r="B55" s="15"/>
      <c r="C55" s="31"/>
      <c r="E55" s="56"/>
      <c r="F55" s="56"/>
      <c r="G55" s="56"/>
      <c r="H55" s="56"/>
      <c r="I55" s="56"/>
    </row>
    <row r="56" spans="1:9" s="54" customFormat="1" x14ac:dyDescent="0.2">
      <c r="A56" s="15">
        <f t="shared" si="2"/>
        <v>0.9</v>
      </c>
      <c r="B56" s="15"/>
      <c r="C56" s="31"/>
      <c r="E56" s="56"/>
      <c r="F56" s="56"/>
      <c r="G56" s="56"/>
      <c r="H56" s="56"/>
      <c r="I56" s="56"/>
    </row>
    <row r="57" spans="1:9" s="54" customFormat="1" x14ac:dyDescent="0.2">
      <c r="A57" s="15">
        <f t="shared" si="2"/>
        <v>0.9</v>
      </c>
      <c r="B57" s="15"/>
      <c r="C57" s="31"/>
      <c r="E57" s="56"/>
      <c r="F57" s="56"/>
      <c r="G57" s="56"/>
      <c r="H57" s="56"/>
      <c r="I57" s="56"/>
    </row>
    <row r="58" spans="1:9" s="54" customFormat="1" x14ac:dyDescent="0.2">
      <c r="B58" s="55"/>
      <c r="E58" s="56"/>
      <c r="F58" s="56"/>
      <c r="G58" s="56"/>
      <c r="H58" s="56"/>
      <c r="I58" s="56"/>
    </row>
    <row r="59" spans="1:9" s="54" customFormat="1" x14ac:dyDescent="0.2">
      <c r="A59" s="15">
        <f>$A$35</f>
        <v>0.9</v>
      </c>
      <c r="B59" s="15"/>
      <c r="C59" s="31"/>
      <c r="E59" s="56"/>
      <c r="F59" s="56"/>
      <c r="G59" s="56"/>
      <c r="H59" s="56"/>
      <c r="I59" s="56"/>
    </row>
    <row r="60" spans="1:9" s="54" customFormat="1" x14ac:dyDescent="0.2">
      <c r="A60" s="15">
        <f>$A$35</f>
        <v>0.9</v>
      </c>
      <c r="B60" s="15"/>
      <c r="C60" s="31"/>
      <c r="E60" s="56"/>
      <c r="F60" s="56"/>
      <c r="G60" s="56"/>
      <c r="H60" s="56"/>
      <c r="I60" s="56"/>
    </row>
    <row r="61" spans="1:9" x14ac:dyDescent="0.2">
      <c r="A61" s="15">
        <f>$A$35</f>
        <v>0.9</v>
      </c>
    </row>
    <row r="62" spans="1:9" x14ac:dyDescent="0.2">
      <c r="A62" s="15">
        <f>$A$35</f>
        <v>0.9</v>
      </c>
    </row>
    <row r="63" spans="1:9" x14ac:dyDescent="0.2">
      <c r="A63" s="15">
        <f>$A$35</f>
        <v>0.9</v>
      </c>
    </row>
  </sheetData>
  <sheetProtection selectLockedCells="1" selectUnlockedCells="1"/>
  <phoneticPr fontId="91" type="noConversion"/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Mode d'emploi</vt:lpstr>
      <vt:lpstr>Evaluation</vt:lpstr>
      <vt:lpstr>Résultats</vt:lpstr>
      <vt:lpstr>Déclarations ISO 17050 </vt:lpstr>
      <vt:lpstr>Util_E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Gilbert Farges</cp:lastModifiedBy>
  <cp:lastPrinted>2019-01-24T15:53:45Z</cp:lastPrinted>
  <dcterms:created xsi:type="dcterms:W3CDTF">2017-02-08T20:21:22Z</dcterms:created>
  <dcterms:modified xsi:type="dcterms:W3CDTF">2019-01-24T15:54:21Z</dcterms:modified>
</cp:coreProperties>
</file>