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040" windowWidth="25320" windowHeight="21240" tabRatio="748" activeTab="0"/>
  </bookViews>
  <sheets>
    <sheet name="page de garde" sheetId="1" r:id="rId1"/>
    <sheet name="mode d'emploi" sheetId="2" r:id="rId2"/>
    <sheet name="grille d'évaluation" sheetId="3" r:id="rId3"/>
    <sheet name="grille de cotation" sheetId="4" r:id="rId4"/>
    <sheet name="résultats" sheetId="5" r:id="rId5"/>
    <sheet name="cartographie" sheetId="6" r:id="rId6"/>
    <sheet name="fiche d'alerte" sheetId="7" r:id="rId7"/>
  </sheets>
  <definedNames/>
  <calcPr fullCalcOnLoad="1"/>
</workbook>
</file>

<file path=xl/sharedStrings.xml><?xml version="1.0" encoding="utf-8"?>
<sst xmlns="http://schemas.openxmlformats.org/spreadsheetml/2006/main" count="206" uniqueCount="128">
  <si>
    <t>Il existe une procédure écrite pour l'encadrement du personnel intérimaire et /ou stagiaire. (1.1.2.g)</t>
  </si>
  <si>
    <t>Le directeur de l’étude vérifie que  le  plan  de  l’étude,  et  le  rapport  final  dans  le  cas  d’une  étude  multi-sites,  décrit  et  définit  le  rôle  de  chaque  Responsable  principal  des  essais  et  de chaque laboratoire intervenant dans le déroulement de l’étude. (1.2;1.3 ; 1.1.2h-i-j-k-l-o)</t>
  </si>
  <si>
    <t>Le  personnel  participant  à  la  réalisation  de  l’étude est  bien  informé  sur les bonnes pratiques de laboratoire applicables à sa participation à l’étude. (1.4.1-2-3; 1.1.2p-q)</t>
  </si>
  <si>
    <t>Le personnel chargé de l’assurance qualité rédige, signe une déclaration et précise la nature des inspections et les dates auxquelles elles ont eu lieu, y compris la ou les  phases  de  l’étude  inspectées ainsi  que  les  dates  auxquelles  les  résultats  des inspections  ont  été communiqués à la direction. (2.2.f)</t>
  </si>
  <si>
    <t>Il existe un nombre suffisant de salles ou de locaux dans le laboratoire qui assure la séparation des systèmes d’essai utilisant des substances ou des organismes connus pour être, ou suspectés d’êtres, biologiquement dangereux. (3.2.1-2; 3.3.1)</t>
  </si>
  <si>
    <t>Il existe des salles ou d’aires de stockage,  séparés des salles ou locaux accueillant les systèmes d’essai,  en suffisance pour les fournitures et pour les équipements. (3.2.3;3.3.4)</t>
  </si>
  <si>
    <t>Date :</t>
  </si>
  <si>
    <t>Auditeur :</t>
  </si>
  <si>
    <t>PROBLEME:</t>
  </si>
  <si>
    <t>FAITS :</t>
  </si>
  <si>
    <t>CAUSES :</t>
  </si>
  <si>
    <t>CONSEQUENCES :</t>
  </si>
  <si>
    <t>RECOMMANDATIONS :</t>
  </si>
  <si>
    <t>PROPOSITIONS :</t>
  </si>
  <si>
    <t>SITE :</t>
  </si>
  <si>
    <t>DYSFONCTIONNEMENT 1</t>
  </si>
  <si>
    <t>DYSFONCTIONNEMENT 2</t>
  </si>
  <si>
    <t>DYSFONCTIONNEMENT 3</t>
  </si>
  <si>
    <t>note</t>
  </si>
  <si>
    <t>NOTE TOTALE OBTENU POUR L'ENSEMBLE des BP</t>
  </si>
  <si>
    <t>NOTE TOTALE</t>
  </si>
  <si>
    <t>Cotation</t>
  </si>
  <si>
    <t>NA</t>
  </si>
  <si>
    <t>pondération</t>
  </si>
  <si>
    <t>réservé aux observations des évaluateurs</t>
  </si>
  <si>
    <t>plutôt faux</t>
  </si>
  <si>
    <t>plutôt vrai</t>
  </si>
  <si>
    <t xml:space="preserve">vrai </t>
  </si>
  <si>
    <t xml:space="preserve">faux </t>
  </si>
  <si>
    <t>BPL1</t>
  </si>
  <si>
    <t>BPL2</t>
  </si>
  <si>
    <t>BPL3</t>
  </si>
  <si>
    <t>BPL4</t>
  </si>
  <si>
    <t>BPL5</t>
  </si>
  <si>
    <t>BPL6</t>
  </si>
  <si>
    <t>BPL7</t>
  </si>
  <si>
    <t>BPL8</t>
  </si>
  <si>
    <t>BPL9</t>
  </si>
  <si>
    <t>BPL10</t>
  </si>
  <si>
    <t xml:space="preserve">BPL1 : Organisation et personnel de l’installation d’essai (chapitre 1)
La direction de l’installation d’essai et le personnel veillent au respect des présents principes relatifs aux bonnes pratiques de laboratoire dans l’installation (1.1.1 ; 2a-b ; 3)
</t>
  </si>
  <si>
    <t>Il existe des supports  contenant  les qualifications, la formation, l’expérience  et  la  description  des  tâches  de  toutes  les  personnes  de  niveau professionnel et technique  (ex : Fiche poste) (1.1.2.c)</t>
  </si>
  <si>
    <t>Les organigrammes fonctionnels et hiérarchiques sont rédigés et connus par le personnel. (1.1.2.d-e-m-n)</t>
  </si>
  <si>
    <t>Il existe un programme  d’assurance  qualité  doté  d’un  personnel spécifiquement  affecté. (1.1.2.f)</t>
  </si>
  <si>
    <t>L’intégrité des systèmes d’essai physiques et chimiques sont vérifiés. (5.1.2)</t>
  </si>
  <si>
    <t xml:space="preserve">Les systèmes d’essai animaux et végétaux récemment reçus sont  isolés jusqu’à ce que  leurs états sanitaires  soient  évalués. (5.2.1) </t>
  </si>
  <si>
    <t>Tout diagnostic ou traitement de toute maladie, avant ou pendant une étude, est consigné. (5.2.2)</t>
  </si>
  <si>
    <t>Il existe  des registres qui mentionnent  l’origine, la date d’arrivée  et  l’état  à  l’arrivée des systèmes d’essai. (5.2.3)</t>
  </si>
  <si>
    <t>Les  systèmes  d’essai  biologiques  sont  acclimatés  à  l’environnement  d’essai pendant  une  période  suffisante  avant  la  première  administration  ou  application. (5.2.4)</t>
  </si>
  <si>
    <t>Le  personnel  de  l’étude  prend  les  précautions  d’hygiène  nécessaires  pour réduire au minimum le risque auquel il est exposé et pour assurer une non-contamination de l’étude. (1.4.4)</t>
  </si>
  <si>
    <t>Il existe un programme d’assurance qualité faisant appel à tout document  utile. (2.1.1)</t>
  </si>
  <si>
    <t>Le programme d’assurance qualité est  confié à une personne qualifiée, désignée par la direction. (2.1.2-3)</t>
  </si>
  <si>
    <t xml:space="preserve">Le personnel chargé de l’assurance qualité conserve tous les  plans  d’étude  et  modes  opératoires  normalisés approuvés qui sont utilisés dans l’installation d’essai. (2.2.a) </t>
  </si>
  <si>
    <t xml:space="preserve">Le personnel chargé de l’assurance qualité vérifie que le plan de l’étude contient les informations nécessaires au respect des présents Principes de bonnes pratiques de laboratoire. (2.2.b)  </t>
  </si>
  <si>
    <t>Le personnel chargé de l’assurance qualité effectue des inspections pour établir si toutes les études se déroulent conformément  aux  présents  Principes  de  bonnes  pratiques  de laboratoire. (2.2.c-d)</t>
  </si>
  <si>
    <t>Le personnel chargé de l’assurance qualité rend compte par écrit de tout résultat d’inspection à la direction et au Directeur de l’étude, ainsi qu’au ou aux Responsables principaux des essais et aux directions respectives. (2.2.e)</t>
  </si>
  <si>
    <t>Pour chaque étude, la nature exacte des éléments d’essai ou de référence, notamment le numéro du lot, la pureté, la composition, les concentrations ou d’autres caractéristiques sont connus. (6.2.2-3)</t>
  </si>
  <si>
    <t>Pour toutes les études, la stabilité des éléments d’essai et de référence dans les conditions de stockage et d’essai est connue. (6.2.4-5)</t>
  </si>
  <si>
    <t>Un échantillon de chaque lot de l’élément d’essai est conservé à des fins d’analyse pour toutes les études, à l’exception des études à court terme. (6.2.6)</t>
  </si>
  <si>
    <t>Il existe des modes opératoires normalises écrits, approuvés par la direction du laboratoire. (7.1)</t>
  </si>
  <si>
    <t>Les modes opératoires normalises correspondant aux travaux qui s’y effectuent sont accessible par chaque section ou zone distincte du laboratoire. (7.2-3)</t>
  </si>
  <si>
    <t>Il existe des salles d’archives pour le stockage et la consultation en toute sécurité des plans d’études, des données brutes, des rapports finals, des échantillons, des éléments d’essai, de référence et des spécimens. (3.4)</t>
  </si>
  <si>
    <t>Les procédures de décontamination et de transport de déchets sont bien définies avec des installations de stockage et d’évacuation  des déchets. (3.5)</t>
  </si>
  <si>
    <t>Les appareils, les matériaux et les réactifs occupent un emplacement correct au sein du laboratoire. (1)</t>
  </si>
  <si>
    <t>Les appareils utilisés dans une étude sont périodiquement inspectés, nettoyés, entretenus   et   étalonnés   conformément   aux   modes   opératoires   normalisés. (2.a)</t>
  </si>
  <si>
    <t>Les  relevés  des  activités de maintenance et nettoyage sont conservés.  (2.b)</t>
  </si>
  <si>
    <t>Les appareils et matériaux utilisés dans une étude n’interfèrent pas de façon préjudiciable avec les systèmes d’essai. (3)</t>
  </si>
  <si>
    <t>Les  produits chimiques, réactifs et solutions sont étiquetés. Exemple : la  concentration, la  date  d’expiration, instructions particulières pour le stockage, le préparateur…(4)</t>
  </si>
  <si>
    <t>Les  appareils  utilisés  pour  l’obtention  de  données  chimiques  et  physiques occupent un emplacement correct et ont une capacité suffisante.(5.1.1)</t>
  </si>
  <si>
    <t>Il existe un plan d’étude servant à l’identification de l’étude et contenant les éléments d’essai et de référence. (8.2.1)</t>
  </si>
  <si>
    <t>Les renseignements relatifs au donneur d’ordre et à l’installation d’essai sont notés dans le plan de l’étude. (8.2.2)</t>
  </si>
  <si>
    <t>Les dates proposées pour le début et la fin de l’expérimentation sont notées dans le plan de l’étude. (8.2.3)</t>
  </si>
  <si>
    <t>La liste des enregistrements, les modifications concernant le système d’essai et les comptes rendus qu’il faut conserver, sont notés dans le plan de l’étude. (8.2.4-5-6)</t>
  </si>
  <si>
    <t>Chaque étude est identifiée et se déroule conformément au plan arrêté, les données obtenues sont enregistrées de manière directe, rapide et précise dans le plan de l’étude par la personne qui les relève. (8.3)</t>
  </si>
  <si>
    <t>Un  rapport  final est établi  pour  chaque  étude. (9.1.1)</t>
  </si>
  <si>
    <t>Tous les renseignements nécessaires à une identification correcte des systèmes d’essai sont  identifiés sur le logement ou le récipient des animaux et végétaux. (5.2.5)</t>
  </si>
  <si>
    <t>Pendant leur utilisation, les logements ou récipients des systèmes d’essai sont nettoyés et désinfectés à intervalles appropriés. (5.2.6)</t>
  </si>
  <si>
    <t>Les  systèmes  d’essai  utilisés  dans  des  études  sur  le  terrain  sont  disposés  de façon  à  éviter  que  la  dispersion  de  produits  épandus  et  l’utilisation  antérieure des produits nocifs. (5.2.7)</t>
  </si>
  <si>
    <t>Il existe des registres mentionnant la caractérisation des éléments d’essai et de référence, la date de réception, la date d’expiration et les quantités reçues et utilisées dans les études. (6.1.1)</t>
  </si>
  <si>
    <t>Les méthodes de manipulation et les outils de stockage assurent la qualité et la traçabilité des éléments d’essais et de références. (6.1.2-3)</t>
  </si>
  <si>
    <t>Tout  éléments d’essai et de référence est identifié de façon appropriée (code, nom, paramètres biologiques…). (6.2.1)</t>
  </si>
  <si>
    <t>Les résultats, le lieu où le plan de l’étude, les échantillons des éléments d’essai et de référence, ainsi que le rapport final sont conservés. (9.7)</t>
  </si>
  <si>
    <t>Le plan de l’étude, les données brutes, les échantillons des éléments d’essai et de référence, les spécimens et le rapport final de chaque étude sont conservés dans les archives. (10.1.a)</t>
  </si>
  <si>
    <t>Des rapports sur toutes les inspections réalisées conformément au programme d’assurance qualité sont conservés dans les archives. (10.1.b)</t>
  </si>
  <si>
    <t>Les relevés des qualifications, de la formation, de l’expérience et des descriptions des tâches du personnel sont conservés dans les archives. (10.1.c)</t>
  </si>
  <si>
    <t>Des comptes rendus et rapports relatifs à l’entretien et à l’étalonnage de l’équipement sont conserves dans les archives. (10.1.d)</t>
  </si>
  <si>
    <t>Les documents relatifs à la validation des systèmes informatiques sont conservés dans les archives. (10.1.e)</t>
  </si>
  <si>
    <t>Le laboratoire dispose de modes opératoires normalisés concernant : les éléments d’essai et de référence (étiquetage, manutention…), les appareils (Utilisation, entretien..), les systèmes informatiques (validation, exploitation…) et les réactifs (préparation et étiquetage). (7.4.1-2)</t>
  </si>
  <si>
    <t>Le laboratoire dispose de modes opératoires normalisés concernant l’enregistrement des données, l’établissement des rapports, le stockage et la consultation des donnés. (7.4.3)</t>
  </si>
  <si>
    <t>Le laboratoire dispose de modes opératoires normalisés concernant le système d’essai (ex : préparation du local et conditions d’ambiance pour le système d’essai, manipulation des individus appartenant au système d’essai qui sont trouvés mourant ou morts au cours de l’étude). (7.4.4)</t>
  </si>
  <si>
    <t>Un  plan d’étude est établi  pour  chaque  étude avant le début des travaux. (8.1.1)</t>
  </si>
  <si>
    <t>Ce plan d’étude est signé et daté par le directeur de l’étude et  approuvé par la direction du laboratoire. (8.1.1)</t>
  </si>
  <si>
    <t>Les amendements apportés au plan de l’étude sont justifiés puis datés et signés par le directeur de l’étude. (8.1.2)</t>
  </si>
  <si>
    <t>BPL4 : Appareils, Matériels et Réactifs (chapitre 4)
Il existe une description  et une gestion de maintenance pour les appareils et les matériels en plus de l’étiquetage des réactifs</t>
  </si>
  <si>
    <t>Appareils, Matériels et Réactifs</t>
  </si>
  <si>
    <t xml:space="preserve">BPL5 : Système d’essai (chapitre 5)
Il existe des systèmes d’essai physiques, chimiques et biologiques afin d’assurer l’obtention de données d’essai fiables et de grande qualité
</t>
  </si>
  <si>
    <t>Système d’essai</t>
  </si>
  <si>
    <t xml:space="preserve">BPL6 : Eléments d’essai et de références (chapitre 6)
Tout élément d’essai et de référence doit être identifié de façon appropriée pour chaque étude
</t>
  </si>
  <si>
    <t>Eléments d’essai et de références</t>
  </si>
  <si>
    <r>
      <rPr>
        <b/>
        <sz val="10"/>
        <rFont val="Arial"/>
        <family val="2"/>
      </rPr>
      <t>BPL7 : Modes opératoires normalisés (chapitre 7)
Le Laboratoire doit posséder des documents qui précise la méthode d'analyse, le protocole ou la façon de procéder; techniques et procédures détaillées prescrites, acceptées comme méthodes pour effectuer certaines tâches régulières ou répétitives.</t>
    </r>
    <r>
      <rPr>
        <sz val="10"/>
        <rFont val="Arial"/>
        <family val="0"/>
      </rPr>
      <t xml:space="preserve">
</t>
    </r>
  </si>
  <si>
    <t>Modes opératoires normalisés</t>
  </si>
  <si>
    <t>Les  Responsables  principaux  des  essais  ou  les  scientifiques  participant  à  l’étude signent et datent leurs rapports. (9.1.2-3)</t>
  </si>
  <si>
    <t>Les  corrections  et  additions  apportées  au  rapport  final  sont  présentées  sous forme  d’amendements.  Ces  amendements précisent  clairement  la  raison  des corrections ou des additions et sont signés et datés par le Directeur de l’étude. (9.1.4-5)</t>
  </si>
  <si>
    <t>Il existe un rapport final servant à l’identification de l’étude et contenant les éléments d’essai et de référence. (9.2.1)</t>
  </si>
  <si>
    <t>Les renseignements relatifs au donneur d’ordre et à l’installation d’essai sont notés dans le rapport final. (9.2.2)</t>
  </si>
  <si>
    <t>Les dates de début et d’achèvement de l’expérimentation sont notées dans le rapport. (9.3)</t>
  </si>
  <si>
    <t>Il existe une  déclaration sur le programme d’assurance qualité énumérant les types d’inspections réalisées et leurs dates etc. dans le rapport final. (9.4)</t>
  </si>
  <si>
    <t>Il existe une description des méthodes et des matériaux utilisés durant l’étude dans le rapport final. (9.5)</t>
  </si>
  <si>
    <t xml:space="preserve">BPL8 : Réalisation de l’étude (chapitre 8)
Pour les études d’essai un plan d’étude est nécessaire avant le début des travaux afin de définir chaque étude de façon appropriée en donnant tous les renseignements nécessaires. 
</t>
  </si>
  <si>
    <t>Réalisation de l’étude</t>
  </si>
  <si>
    <t xml:space="preserve">BPL9 : Établissement du rapport sur les résultats de l’étude (chapitre 9)
Pour les études d’essais un rapport final est nécessaire afin de capitaliser l’étude et l’archivée
</t>
  </si>
  <si>
    <t>Établissement du rapport sur les résultats de l’étude</t>
  </si>
  <si>
    <t xml:space="preserve">BPL10 : Stockage et conservation des archives et des matériaux (chapitre 10)
Le stockage des archives et des matériaux doivent être conservés pendant la période spécifiée par les autorités compétentes.
</t>
  </si>
  <si>
    <t>Stockage et conservation des archives et des matériaux</t>
  </si>
  <si>
    <t>Limite inferieure 
souhaité par BPL</t>
  </si>
  <si>
    <t>Titre</t>
  </si>
  <si>
    <t>Note</t>
  </si>
  <si>
    <t>Bonne Pratique</t>
  </si>
  <si>
    <t>Grille d'autodiagnostic 
Bonnes Pratiques de Laboratoire (BPL)</t>
  </si>
  <si>
    <t>Critères de réalisation</t>
  </si>
  <si>
    <t>SYNTHESE DES RESULTATS</t>
  </si>
  <si>
    <t>Le dossier chronologique de l’application des modes opératoires normalisés est conservé dans les archives. (10.1.f)</t>
  </si>
  <si>
    <t>La traçabilité est assurée pour les éléments archivés, le personnel habilité et pour les entrées et sorties. (10.2-3)</t>
  </si>
  <si>
    <t>Les archives sont remises aux donneurs d’ordre en cas de cessation d’activités. (10.4)</t>
  </si>
  <si>
    <t>Organisation et personnel de l’installation d’essai</t>
  </si>
  <si>
    <t xml:space="preserve">Programme d’assurance qualité </t>
  </si>
  <si>
    <t xml:space="preserve">BPL2 : Programme d’assurance qualité (chapitre 2)
Le programme d’assurance qualité permet  de  vérifier  que  les  études  sont  réalisées  conformément aux présents Principes de bonnes pratiques de laboratoire. (2.1)
</t>
  </si>
  <si>
    <t xml:space="preserve">BPL3 : Installations (chapitre 3)
Les installations doivent répondre aux exigences de l’étude pour permettre de réduire au minimum les perturbations qui pourraient altérer la validité de l’étude. (3.1)
</t>
  </si>
  <si>
    <t>Installations</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</si>
</sst>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 &quot;F&quot;;\-#,##0\ &quot;F&quot;"/>
    <numFmt numFmtId="189" formatCode="#,##0\ &quot;F&quot;;[Red]\-#,##0\ &quot;F&quot;"/>
    <numFmt numFmtId="190" formatCode="#,##0.00\ &quot;F&quot;;\-#,##0.00\ &quot;F&quot;"/>
    <numFmt numFmtId="191" formatCode="#,##0.00\ &quot;F&quot;;[Red]\-#,##0.00\ &quot;F&quot;"/>
    <numFmt numFmtId="192" formatCode="_-* #,##0\ &quot;F&quot;_-;\-* #,##0\ &quot;F&quot;_-;_-* &quot;-&quot;\ &quot;F&quot;_-;_-@_-"/>
    <numFmt numFmtId="193" formatCode="_-* #,##0\ _F_-;\-* #,##0\ _F_-;_-* &quot;-&quot;\ _F_-;_-@_-"/>
    <numFmt numFmtId="194" formatCode="_-* #,##0.00\ &quot;F&quot;_-;\-* #,##0.00\ &quot;F&quot;_-;_-* &quot;-&quot;??\ &quot;F&quot;_-;_-@_-"/>
    <numFmt numFmtId="195" formatCode="_-* #,##0.00\ _F_-;\-* #,##0.00\ _F_-;_-* &quot;-&quot;??\ _F_-;_-@_-"/>
    <numFmt numFmtId="196" formatCode="00000"/>
    <numFmt numFmtId="197" formatCode="&quot;Vrai&quot;;&quot;Vrai&quot;;&quot;Faux&quot;"/>
    <numFmt numFmtId="198" formatCode="&quot;Actif&quot;;&quot;Actif&quot;;&quot;Inactif&quot;"/>
    <numFmt numFmtId="199" formatCode="0.0000%"/>
    <numFmt numFmtId="200" formatCode="0.0%"/>
    <numFmt numFmtId="201" formatCode="0.0"/>
    <numFmt numFmtId="202" formatCode="General"/>
    <numFmt numFmtId="203" formatCode="0%"/>
  </numFmts>
  <fonts count="38">
    <font>
      <sz val="10"/>
      <name val="Arial"/>
      <family val="0"/>
    </font>
    <font>
      <u val="single"/>
      <sz val="10"/>
      <color indexed="12"/>
      <name val="Arial"/>
      <family val="2"/>
    </font>
    <font>
      <u val="single"/>
      <sz val="10"/>
      <color indexed="36"/>
      <name val="Arial"/>
      <family val="2"/>
    </font>
    <font>
      <b/>
      <sz val="10"/>
      <name val="Arial"/>
      <family val="2"/>
    </font>
    <font>
      <sz val="8"/>
      <name val="Tahoma"/>
      <family val="2"/>
    </font>
    <font>
      <sz val="10"/>
      <color indexed="10"/>
      <name val="Arial"/>
      <family val="2"/>
    </font>
    <font>
      <b/>
      <sz val="12"/>
      <name val="Times-Bold"/>
      <family val="0"/>
    </font>
    <font>
      <b/>
      <sz val="16"/>
      <name val="Arial"/>
      <family val="2"/>
    </font>
    <font>
      <sz val="10"/>
      <color indexed="8"/>
      <name val="Calibri"/>
      <family val="0"/>
    </font>
    <font>
      <sz val="14"/>
      <color indexed="8"/>
      <name val="Calibri"/>
      <family val="0"/>
    </font>
    <font>
      <sz val="9.2"/>
      <color indexed="8"/>
      <name val="Calibri"/>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2"/>
      <color indexed="8"/>
      <name val="Times New Roman"/>
      <family val="0"/>
    </font>
    <font>
      <b/>
      <sz val="12"/>
      <color indexed="9"/>
      <name val="Arial"/>
      <family val="2"/>
    </font>
    <font>
      <b/>
      <sz val="11"/>
      <color indexed="8"/>
      <name val="Times New Roman"/>
      <family val="0"/>
    </font>
    <font>
      <b/>
      <sz val="12"/>
      <color indexed="8"/>
      <name val="Times New Roman"/>
      <family val="0"/>
    </font>
    <font>
      <b/>
      <sz val="12"/>
      <color indexed="8"/>
      <name val="Calibri"/>
      <family val="0"/>
    </font>
    <font>
      <b/>
      <sz val="10"/>
      <color indexed="8"/>
      <name val="Arial"/>
      <family val="2"/>
    </font>
    <font>
      <b/>
      <sz val="32"/>
      <color indexed="8"/>
      <name val="Calibri"/>
      <family val="0"/>
    </font>
    <font>
      <b/>
      <sz val="24"/>
      <color indexed="8"/>
      <name val="Calibri"/>
      <family val="0"/>
    </font>
    <font>
      <b/>
      <sz val="20"/>
      <color indexed="8"/>
      <name val="Calibri"/>
      <family val="0"/>
    </font>
    <font>
      <b/>
      <sz val="16"/>
      <color indexed="8"/>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5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7" fillId="14" borderId="0" applyNumberFormat="0" applyBorder="0" applyAlignment="0" applyProtection="0"/>
    <xf numFmtId="0" fontId="14" fillId="2" borderId="1" applyNumberFormat="0" applyAlignment="0" applyProtection="0"/>
    <xf numFmtId="0" fontId="27" fillId="15" borderId="2" applyNumberFormat="0" applyAlignment="0" applyProtection="0"/>
    <xf numFmtId="0" fontId="21" fillId="0" borderId="0" applyNumberFormat="0" applyFill="0" applyBorder="0" applyAlignment="0" applyProtection="0"/>
    <xf numFmtId="0" fontId="19" fillId="16"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6" fillId="3"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6" applyNumberFormat="0" applyFill="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8" fillId="8" borderId="0" applyNumberFormat="0" applyBorder="0" applyAlignment="0" applyProtection="0"/>
    <xf numFmtId="0" fontId="0" fillId="4"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6" fillId="0" borderId="9" applyNumberFormat="0" applyFill="0" applyAlignment="0" applyProtection="0"/>
    <xf numFmtId="0" fontId="13" fillId="0" borderId="0" applyNumberFormat="0" applyFill="0" applyBorder="0" applyAlignment="0" applyProtection="0"/>
  </cellStyleXfs>
  <cellXfs count="93">
    <xf numFmtId="0" fontId="0" fillId="0" borderId="0" xfId="0" applyAlignment="1">
      <alignment/>
    </xf>
    <xf numFmtId="0" fontId="3"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3" fillId="6" borderId="10" xfId="0" applyFont="1" applyFill="1" applyBorder="1" applyAlignment="1">
      <alignment horizontal="center" vertical="top" wrapText="1"/>
    </xf>
    <xf numFmtId="0" fontId="0" fillId="0" borderId="10" xfId="0" applyFill="1" applyBorder="1" applyAlignment="1">
      <alignment/>
    </xf>
    <xf numFmtId="0" fontId="3" fillId="6" borderId="12" xfId="0" applyFont="1" applyFill="1" applyBorder="1" applyAlignment="1">
      <alignment horizontal="center" vertical="top" wrapText="1"/>
    </xf>
    <xf numFmtId="0" fontId="0" fillId="0" borderId="0" xfId="0" applyBorder="1" applyAlignment="1">
      <alignment/>
    </xf>
    <xf numFmtId="0" fontId="0" fillId="0" borderId="0" xfId="0" applyFont="1" applyBorder="1" applyAlignment="1">
      <alignment vertical="top" wrapText="1"/>
    </xf>
    <xf numFmtId="0" fontId="0" fillId="0" borderId="0" xfId="0" applyAlignment="1">
      <alignment vertical="top" wrapText="1"/>
    </xf>
    <xf numFmtId="0" fontId="3" fillId="0" borderId="10" xfId="0" applyFont="1" applyBorder="1" applyAlignment="1">
      <alignment horizontal="center"/>
    </xf>
    <xf numFmtId="0" fontId="0" fillId="6" borderId="10" xfId="0" applyFill="1" applyBorder="1" applyAlignment="1">
      <alignment horizontal="center"/>
    </xf>
    <xf numFmtId="0" fontId="0" fillId="6" borderId="0" xfId="0" applyFill="1" applyBorder="1" applyAlignment="1">
      <alignment horizontal="center"/>
    </xf>
    <xf numFmtId="0" fontId="0" fillId="6" borderId="13" xfId="0" applyFill="1" applyBorder="1" applyAlignment="1">
      <alignment horizontal="center"/>
    </xf>
    <xf numFmtId="0" fontId="0" fillId="0" borderId="0" xfId="0" applyBorder="1" applyAlignment="1">
      <alignment horizontal="center"/>
    </xf>
    <xf numFmtId="0" fontId="3" fillId="0" borderId="10" xfId="0" applyFont="1" applyFill="1" applyBorder="1" applyAlignment="1">
      <alignment horizontal="center" vertical="center" wrapText="1"/>
    </xf>
    <xf numFmtId="0" fontId="0" fillId="0" borderId="10" xfId="0" applyFill="1" applyBorder="1" applyAlignment="1">
      <alignment vertical="top" wrapText="1"/>
    </xf>
    <xf numFmtId="0" fontId="3" fillId="0" borderId="14" xfId="0" applyFont="1" applyFill="1" applyBorder="1" applyAlignment="1">
      <alignment horizontal="center" vertical="center" wrapText="1"/>
    </xf>
    <xf numFmtId="0" fontId="6" fillId="0" borderId="0" xfId="0" applyFont="1" applyAlignment="1">
      <alignment/>
    </xf>
    <xf numFmtId="0" fontId="3" fillId="6" borderId="10" xfId="0" applyFont="1" applyFill="1" applyBorder="1" applyAlignment="1">
      <alignment horizontal="center"/>
    </xf>
    <xf numFmtId="0" fontId="5" fillId="0" borderId="0" xfId="0" applyFont="1" applyBorder="1" applyAlignment="1">
      <alignment vertical="top"/>
    </xf>
    <xf numFmtId="0" fontId="3" fillId="6" borderId="13" xfId="0" applyFont="1" applyFill="1" applyBorder="1" applyAlignment="1">
      <alignment horizontal="center"/>
    </xf>
    <xf numFmtId="10" fontId="3" fillId="6" borderId="14" xfId="0" applyNumberFormat="1" applyFont="1" applyFill="1" applyBorder="1" applyAlignment="1">
      <alignment horizontal="center"/>
    </xf>
    <xf numFmtId="0" fontId="0" fillId="0" borderId="0" xfId="0" applyAlignment="1">
      <alignment wrapText="1"/>
    </xf>
    <xf numFmtId="0" fontId="0" fillId="0" borderId="10" xfId="0" applyBorder="1" applyAlignment="1">
      <alignment horizontal="center" vertical="center"/>
    </xf>
    <xf numFmtId="0" fontId="3" fillId="0" borderId="0" xfId="0" applyFont="1" applyAlignment="1">
      <alignment/>
    </xf>
    <xf numFmtId="0" fontId="3" fillId="0" borderId="10" xfId="0" applyFont="1" applyBorder="1" applyAlignment="1">
      <alignment vertical="top"/>
    </xf>
    <xf numFmtId="0" fontId="3" fillId="0" borderId="15" xfId="0" applyFont="1" applyBorder="1" applyAlignment="1">
      <alignment vertical="top"/>
    </xf>
    <xf numFmtId="0" fontId="3" fillId="0" borderId="16" xfId="0" applyFont="1" applyBorder="1" applyAlignment="1">
      <alignment horizontal="center" vertical="center" wrapText="1"/>
    </xf>
    <xf numFmtId="0" fontId="0" fillId="0" borderId="16" xfId="0" applyBorder="1" applyAlignment="1">
      <alignment/>
    </xf>
    <xf numFmtId="0" fontId="0" fillId="0" borderId="10" xfId="0" applyFont="1" applyFill="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6" xfId="0" applyFont="1" applyBorder="1" applyAlignment="1">
      <alignment vertical="top" wrapText="1"/>
    </xf>
    <xf numFmtId="0" fontId="3" fillId="8" borderId="10" xfId="0" applyFont="1" applyFill="1" applyBorder="1" applyAlignment="1">
      <alignment horizontal="center" vertical="center" wrapText="1"/>
    </xf>
    <xf numFmtId="0" fontId="3" fillId="8" borderId="13" xfId="0" applyFont="1" applyFill="1" applyBorder="1" applyAlignment="1">
      <alignment horizontal="center"/>
    </xf>
    <xf numFmtId="0" fontId="3" fillId="8" borderId="16" xfId="0" applyFont="1" applyFill="1" applyBorder="1" applyAlignment="1">
      <alignment horizontal="center"/>
    </xf>
    <xf numFmtId="0" fontId="3" fillId="8" borderId="10" xfId="0" applyFont="1" applyFill="1" applyBorder="1" applyAlignment="1">
      <alignment horizontal="center"/>
    </xf>
    <xf numFmtId="9" fontId="0" fillId="13" borderId="0" xfId="59" applyFont="1" applyFill="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0" fillId="0" borderId="0" xfId="0" applyFill="1" applyBorder="1" applyAlignment="1">
      <alignment horizontal="center" vertical="top" wrapText="1"/>
    </xf>
    <xf numFmtId="9" fontId="0" fillId="0" borderId="0" xfId="59" applyFont="1" applyFill="1" applyBorder="1" applyAlignment="1">
      <alignment/>
    </xf>
    <xf numFmtId="0" fontId="0" fillId="0" borderId="0" xfId="0"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wrapText="1"/>
    </xf>
    <xf numFmtId="0" fontId="3" fillId="0" borderId="15" xfId="0" applyFont="1" applyFill="1" applyBorder="1" applyAlignment="1">
      <alignment horizontal="center" vertical="top" wrapText="1"/>
    </xf>
    <xf numFmtId="0" fontId="0" fillId="0" borderId="15" xfId="0" applyFill="1" applyBorder="1" applyAlignment="1">
      <alignment horizontal="center" vertical="top" wrapText="1"/>
    </xf>
    <xf numFmtId="9" fontId="0" fillId="0" borderId="10" xfId="0" applyNumberFormat="1" applyFill="1" applyBorder="1" applyAlignment="1">
      <alignment horizontal="center"/>
    </xf>
    <xf numFmtId="0" fontId="0" fillId="0" borderId="15" xfId="0" applyFont="1" applyFill="1" applyBorder="1" applyAlignment="1">
      <alignment horizontal="center" vertical="top" wrapText="1"/>
    </xf>
    <xf numFmtId="0" fontId="3" fillId="0" borderId="17" xfId="0" applyFont="1" applyFill="1" applyBorder="1" applyAlignment="1">
      <alignment horizontal="center" vertical="top" wrapText="1"/>
    </xf>
    <xf numFmtId="0" fontId="0" fillId="0" borderId="17" xfId="0" applyFont="1" applyFill="1" applyBorder="1" applyAlignment="1">
      <alignment horizontal="center" vertical="top" wrapText="1"/>
    </xf>
    <xf numFmtId="9" fontId="0" fillId="0" borderId="16" xfId="0" applyNumberFormat="1" applyFill="1" applyBorder="1" applyAlignment="1">
      <alignment horizontal="center"/>
    </xf>
    <xf numFmtId="9" fontId="3" fillId="13" borderId="10" xfId="0" applyNumberFormat="1" applyFont="1" applyFill="1" applyBorder="1" applyAlignment="1">
      <alignment horizontal="center" vertical="center"/>
    </xf>
    <xf numFmtId="0" fontId="3" fillId="13" borderId="10" xfId="0" applyFont="1" applyFill="1" applyBorder="1" applyAlignment="1">
      <alignment horizontal="center" vertical="center" wrapText="1"/>
    </xf>
    <xf numFmtId="0" fontId="3" fillId="13" borderId="10" xfId="0" applyFont="1" applyFill="1" applyBorder="1" applyAlignment="1">
      <alignment horizontal="center" vertical="center"/>
    </xf>
    <xf numFmtId="0" fontId="3" fillId="6" borderId="15" xfId="0" applyFont="1" applyFill="1" applyBorder="1" applyAlignment="1">
      <alignment vertical="top" wrapText="1"/>
    </xf>
    <xf numFmtId="0" fontId="0" fillId="6" borderId="18" xfId="0" applyFill="1" applyBorder="1" applyAlignment="1">
      <alignment vertical="top" wrapText="1"/>
    </xf>
    <xf numFmtId="0" fontId="0" fillId="6" borderId="14" xfId="0" applyFill="1" applyBorder="1" applyAlignment="1">
      <alignment vertical="top" wrapText="1"/>
    </xf>
    <xf numFmtId="0" fontId="0" fillId="6" borderId="18" xfId="0" applyFont="1" applyFill="1" applyBorder="1" applyAlignment="1">
      <alignment vertical="top" wrapText="1"/>
    </xf>
    <xf numFmtId="0" fontId="0" fillId="6" borderId="14" xfId="0" applyFont="1" applyFill="1" applyBorder="1" applyAlignment="1">
      <alignment vertical="top" wrapText="1"/>
    </xf>
    <xf numFmtId="0" fontId="7" fillId="13" borderId="0" xfId="0" applyFont="1" applyFill="1" applyBorder="1" applyAlignment="1">
      <alignment horizontal="center" vertical="center" wrapText="1"/>
    </xf>
    <xf numFmtId="0" fontId="7" fillId="13" borderId="0" xfId="0" applyFont="1" applyFill="1" applyBorder="1" applyAlignment="1">
      <alignment horizontal="center" vertical="center"/>
    </xf>
    <xf numFmtId="0" fontId="7" fillId="13" borderId="19" xfId="0" applyFont="1" applyFill="1" applyBorder="1" applyAlignment="1">
      <alignment horizontal="center" vertical="center"/>
    </xf>
    <xf numFmtId="0" fontId="3" fillId="6" borderId="15" xfId="0" applyFont="1" applyFill="1" applyBorder="1" applyAlignment="1">
      <alignment horizontal="left" vertical="top" wrapText="1"/>
    </xf>
    <xf numFmtId="0" fontId="0" fillId="0" borderId="18" xfId="0" applyBorder="1" applyAlignment="1">
      <alignment horizontal="left"/>
    </xf>
    <xf numFmtId="0" fontId="0" fillId="0" borderId="14" xfId="0" applyBorder="1" applyAlignment="1">
      <alignment horizontal="left"/>
    </xf>
    <xf numFmtId="0" fontId="3" fillId="6" borderId="18" xfId="0" applyFont="1" applyFill="1" applyBorder="1" applyAlignment="1">
      <alignment vertical="top" wrapText="1"/>
    </xf>
    <xf numFmtId="0" fontId="3" fillId="6" borderId="14" xfId="0" applyFont="1" applyFill="1" applyBorder="1" applyAlignment="1">
      <alignment vertical="top" wrapText="1"/>
    </xf>
    <xf numFmtId="0" fontId="0" fillId="6" borderId="17" xfId="0" applyFont="1" applyFill="1" applyBorder="1" applyAlignment="1">
      <alignment horizontal="left" vertical="top" wrapText="1"/>
    </xf>
    <xf numFmtId="0" fontId="0" fillId="6" borderId="20" xfId="0" applyFont="1" applyFill="1" applyBorder="1" applyAlignment="1">
      <alignment horizontal="left" vertical="top" wrapText="1"/>
    </xf>
    <xf numFmtId="0" fontId="0" fillId="6" borderId="21" xfId="0" applyFont="1" applyFill="1" applyBorder="1" applyAlignment="1">
      <alignment horizontal="left" vertical="top" wrapText="1"/>
    </xf>
    <xf numFmtId="0" fontId="0" fillId="6" borderId="18" xfId="0" applyFill="1" applyBorder="1" applyAlignment="1">
      <alignment/>
    </xf>
    <xf numFmtId="0" fontId="0" fillId="6" borderId="14" xfId="0" applyFill="1" applyBorder="1" applyAlignment="1">
      <alignment/>
    </xf>
    <xf numFmtId="0" fontId="3" fillId="6" borderId="15" xfId="0" applyFont="1" applyFill="1" applyBorder="1" applyAlignment="1">
      <alignment horizontal="center"/>
    </xf>
    <xf numFmtId="0" fontId="3" fillId="6" borderId="18" xfId="0" applyFont="1" applyFill="1" applyBorder="1" applyAlignment="1">
      <alignment horizontal="center"/>
    </xf>
    <xf numFmtId="0" fontId="3" fillId="6" borderId="14" xfId="0" applyFont="1" applyFill="1" applyBorder="1" applyAlignment="1">
      <alignment horizontal="center"/>
    </xf>
    <xf numFmtId="0" fontId="3" fillId="8" borderId="15" xfId="0" applyFont="1" applyFill="1" applyBorder="1" applyAlignment="1">
      <alignment horizontal="center"/>
    </xf>
    <xf numFmtId="0" fontId="3" fillId="8" borderId="18" xfId="0" applyFont="1" applyFill="1" applyBorder="1" applyAlignment="1">
      <alignment horizontal="center"/>
    </xf>
    <xf numFmtId="0" fontId="0" fillId="8" borderId="14" xfId="0" applyFill="1" applyBorder="1" applyAlignment="1">
      <alignment horizontal="center"/>
    </xf>
    <xf numFmtId="0" fontId="3" fillId="17" borderId="0" xfId="0" applyFont="1" applyFill="1" applyBorder="1" applyAlignment="1">
      <alignment horizontal="center"/>
    </xf>
    <xf numFmtId="2" fontId="0" fillId="17" borderId="22" xfId="0" applyNumberFormat="1" applyFill="1" applyBorder="1" applyAlignment="1">
      <alignment horizontal="center" vertical="top" wrapText="1"/>
    </xf>
    <xf numFmtId="2" fontId="0" fillId="17" borderId="23" xfId="0" applyNumberFormat="1" applyFill="1" applyBorder="1" applyAlignment="1">
      <alignment horizontal="center" vertical="top" wrapText="1"/>
    </xf>
    <xf numFmtId="0" fontId="0" fillId="17" borderId="19" xfId="0" applyFill="1" applyBorder="1" applyAlignment="1">
      <alignment horizontal="center"/>
    </xf>
    <xf numFmtId="0" fontId="3" fillId="13" borderId="15" xfId="0" applyFont="1" applyFill="1" applyBorder="1" applyAlignment="1">
      <alignment horizontal="right" vertical="center" wrapText="1"/>
    </xf>
    <xf numFmtId="0" fontId="3" fillId="13" borderId="14" xfId="0" applyFont="1" applyFill="1" applyBorder="1" applyAlignment="1">
      <alignment horizontal="right" vertical="center" wrapText="1"/>
    </xf>
    <xf numFmtId="0" fontId="3" fillId="8" borderId="0" xfId="0" applyFont="1" applyFill="1" applyBorder="1" applyAlignment="1">
      <alignment horizontal="center" vertical="center"/>
    </xf>
    <xf numFmtId="0" fontId="3" fillId="8" borderId="1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top" wrapText="1"/>
    </xf>
    <xf numFmtId="0" fontId="0" fillId="13" borderId="0" xfId="0" applyFont="1" applyFill="1" applyAlignment="1">
      <alignment horizontal="center" vertical="center" wrapText="1"/>
    </xf>
    <xf numFmtId="0" fontId="0" fillId="13"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Hyperlink" xfId="49"/>
    <cellStyle name="Followed Hyperlink" xfId="50"/>
    <cellStyle name="Linked Cell" xfId="51"/>
    <cellStyle name="Comma" xfId="52"/>
    <cellStyle name="Comma [0]" xfId="53"/>
    <cellStyle name="Currency" xfId="54"/>
    <cellStyle name="Currency [0]"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425"/>
          <c:y val="0.2335"/>
          <c:w val="0.28875"/>
          <c:h val="0.574"/>
        </c:manualLayout>
      </c:layout>
      <c:radarChart>
        <c:radarStyle val="filled"/>
        <c:varyColors val="0"/>
        <c:ser>
          <c:idx val="0"/>
          <c:order val="0"/>
          <c:spPr>
            <a:solidFill>
              <a:srgbClr val="4F81BD">
                <a:alpha val="58000"/>
              </a:srgbClr>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résultats!$B$4:$B$13</c:f>
              <c:strCache>
                <c:ptCount val="10"/>
                <c:pt idx="0">
                  <c:v>Organisation et personnel de l’installation d’essai</c:v>
                </c:pt>
                <c:pt idx="1">
                  <c:v>Programme d’assurance qualité </c:v>
                </c:pt>
                <c:pt idx="2">
                  <c:v>Installations</c:v>
                </c:pt>
                <c:pt idx="3">
                  <c:v>Appareils, Mat?riels et R?actifs</c:v>
                </c:pt>
                <c:pt idx="4">
                  <c:v>Système d’essai</c:v>
                </c:pt>
                <c:pt idx="5">
                  <c:v>Eléments d’essai et de références</c:v>
                </c:pt>
                <c:pt idx="6">
                  <c:v>Modes op?ratoires normalis?s</c:v>
                </c:pt>
                <c:pt idx="7">
                  <c:v>Réalisation de l’étude</c:v>
                </c:pt>
                <c:pt idx="8">
                  <c:v>Établissement du rapport sur les résultats de l’étude</c:v>
                </c:pt>
                <c:pt idx="9">
                  <c:v>Stockage et conservation des archives et des mat?riaux</c:v>
                </c:pt>
              </c:strCache>
            </c:strRef>
          </c:cat>
          <c:val>
            <c:numRef>
              <c:f>résultats!$C$4:$C$13</c:f>
              <c:numCache>
                <c:ptCount val="10"/>
                <c:pt idx="0">
                  <c:v>0.7000000000000001</c:v>
                </c:pt>
                <c:pt idx="1">
                  <c:v>0.714</c:v>
                </c:pt>
                <c:pt idx="2">
                  <c:v>0</c:v>
                </c:pt>
                <c:pt idx="3">
                  <c:v>0.8</c:v>
                </c:pt>
                <c:pt idx="4">
                  <c:v>0.9999999999999999</c:v>
                </c:pt>
                <c:pt idx="5">
                  <c:v>0.8334</c:v>
                </c:pt>
                <c:pt idx="6">
                  <c:v>0.6</c:v>
                </c:pt>
                <c:pt idx="7">
                  <c:v>0.7875</c:v>
                </c:pt>
                <c:pt idx="8">
                  <c:v>0.334</c:v>
                </c:pt>
                <c:pt idx="9">
                  <c:v>0.8</c:v>
                </c:pt>
              </c:numCache>
            </c:numRef>
          </c:val>
        </c:ser>
        <c:ser>
          <c:idx val="1"/>
          <c:order val="1"/>
          <c:spPr>
            <a:noFill/>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résultats!$B$4:$B$13</c:f>
              <c:strCache>
                <c:ptCount val="10"/>
                <c:pt idx="0">
                  <c:v>Organisation et personnel de l’installation d’essai</c:v>
                </c:pt>
                <c:pt idx="1">
                  <c:v>Programme d’assurance qualité </c:v>
                </c:pt>
                <c:pt idx="2">
                  <c:v>Installations</c:v>
                </c:pt>
                <c:pt idx="3">
                  <c:v>Appareils, Mat?riels et R?actifs</c:v>
                </c:pt>
                <c:pt idx="4">
                  <c:v>Système d’essai</c:v>
                </c:pt>
                <c:pt idx="5">
                  <c:v>Eléments d’essai et de références</c:v>
                </c:pt>
                <c:pt idx="6">
                  <c:v>Modes op?ratoires normalis?s</c:v>
                </c:pt>
                <c:pt idx="7">
                  <c:v>Réalisation de l’étude</c:v>
                </c:pt>
                <c:pt idx="8">
                  <c:v>Établissement du rapport sur les résultats de l’étude</c:v>
                </c:pt>
                <c:pt idx="9">
                  <c:v>Stockage et conservation des archives et des mat?riaux</c:v>
                </c:pt>
              </c:strCache>
            </c:strRef>
          </c:cat>
          <c:val>
            <c:numRef>
              <c:f>résultats!$D$4:$D$13</c:f>
              <c:numCache>
                <c:ptCount val="10"/>
                <c:pt idx="0">
                  <c:v>0.5</c:v>
                </c:pt>
                <c:pt idx="1">
                  <c:v>0.5</c:v>
                </c:pt>
                <c:pt idx="2">
                  <c:v>0.5</c:v>
                </c:pt>
                <c:pt idx="3">
                  <c:v>0.5</c:v>
                </c:pt>
                <c:pt idx="4">
                  <c:v>0.5</c:v>
                </c:pt>
                <c:pt idx="5">
                  <c:v>0.5</c:v>
                </c:pt>
                <c:pt idx="6">
                  <c:v>0.5</c:v>
                </c:pt>
                <c:pt idx="7">
                  <c:v>0.5</c:v>
                </c:pt>
                <c:pt idx="8">
                  <c:v>0.5</c:v>
                </c:pt>
                <c:pt idx="9">
                  <c:v>0.5</c:v>
                </c:pt>
              </c:numCache>
            </c:numRef>
          </c:val>
        </c:ser>
        <c:axId val="62542489"/>
        <c:axId val="26011490"/>
      </c:radarChart>
      <c:catAx>
        <c:axId val="6254248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26011490"/>
        <c:crosses val="autoZero"/>
        <c:auto val="0"/>
        <c:lblOffset val="100"/>
        <c:tickLblSkip val="1"/>
        <c:noMultiLvlLbl val="0"/>
      </c:catAx>
      <c:valAx>
        <c:axId val="26011490"/>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62542489"/>
        <c:crossesAt val="1"/>
        <c:crossBetween val="between"/>
        <c:dispUnits/>
      </c:valAx>
      <c:spPr>
        <a:noFill/>
        <a:ln>
          <a:noFill/>
        </a:ln>
      </c:spPr>
    </c:plotArea>
    <c:legend>
      <c:legendPos val="r"/>
      <c:layout>
        <c:manualLayout>
          <c:xMode val="edge"/>
          <c:yMode val="edge"/>
          <c:x val="0.45975"/>
          <c:y val="0.93425"/>
          <c:w val="0.0525"/>
          <c:h val="0.065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cartographie!A1" /><Relationship Id="rId2" Type="http://schemas.openxmlformats.org/officeDocument/2006/relationships/hyperlink" Target="#'mode%20d''emploi'!A1" /><Relationship Id="rId3" Type="http://schemas.openxmlformats.org/officeDocument/2006/relationships/hyperlink" Target="#'grille%20d''%C3%A9valuation'!A1" /><Relationship Id="rId4" Type="http://schemas.openxmlformats.org/officeDocument/2006/relationships/hyperlink" Target="#r%C3%A9sultats!A1" /><Relationship Id="rId5" Type="http://schemas.openxmlformats.org/officeDocument/2006/relationships/hyperlink" Target="#'page%20de%20garde'!A1" /></Relationships>
</file>

<file path=xl/drawings/_rels/drawing2.xml.rels><?xml version="1.0" encoding="utf-8" standalone="yes"?><Relationships xmlns="http://schemas.openxmlformats.org/package/2006/relationships"><Relationship Id="rId1" Type="http://schemas.openxmlformats.org/officeDocument/2006/relationships/hyperlink" Target="#cartographie!A1" /><Relationship Id="rId2" Type="http://schemas.openxmlformats.org/officeDocument/2006/relationships/hyperlink" Target="#'mode%20d''emploi'!A1" /><Relationship Id="rId3" Type="http://schemas.openxmlformats.org/officeDocument/2006/relationships/hyperlink" Target="#'grille%20d''%C3%A9valuation'!A1" /><Relationship Id="rId4" Type="http://schemas.openxmlformats.org/officeDocument/2006/relationships/hyperlink" Target="#r%C3%A9sultats!A1" /><Relationship Id="rId5" Type="http://schemas.openxmlformats.org/officeDocument/2006/relationships/hyperlink" Target="#'page%20de%20garde'!A1" /><Relationship Id="rId6"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cartographie!A1" /><Relationship Id="rId2" Type="http://schemas.openxmlformats.org/officeDocument/2006/relationships/hyperlink" Target="#'mode%20d''emploi'!A1" /><Relationship Id="rId3" Type="http://schemas.openxmlformats.org/officeDocument/2006/relationships/hyperlink" Target="#'grille%20d''%C3%A9valuation'!A1" /><Relationship Id="rId4" Type="http://schemas.openxmlformats.org/officeDocument/2006/relationships/hyperlink" Target="#r%C3%A9sultats!A1" /><Relationship Id="rId5" Type="http://schemas.openxmlformats.org/officeDocument/2006/relationships/hyperlink" Target="#'page%20de%20garde'!A1" /><Relationship Id="rId6" Type="http://schemas.openxmlformats.org/officeDocument/2006/relationships/hyperlink" Target="#cartographie!A1" /><Relationship Id="rId7" Type="http://schemas.openxmlformats.org/officeDocument/2006/relationships/hyperlink" Target="#'mode%20d''emploi'!A1" /><Relationship Id="rId8" Type="http://schemas.openxmlformats.org/officeDocument/2006/relationships/hyperlink" Target="#'grille%20d''%C3%A9valuation'!A1" /><Relationship Id="rId9" Type="http://schemas.openxmlformats.org/officeDocument/2006/relationships/hyperlink" Target="#r%C3%A9sultats!A1" /><Relationship Id="rId10" Type="http://schemas.openxmlformats.org/officeDocument/2006/relationships/hyperlink" Target="#'page%20de%20garde'!A1" /></Relationships>
</file>

<file path=xl/drawings/_rels/drawing5.xml.rels><?xml version="1.0" encoding="utf-8" standalone="yes"?><Relationships xmlns="http://schemas.openxmlformats.org/package/2006/relationships"><Relationship Id="rId1" Type="http://schemas.openxmlformats.org/officeDocument/2006/relationships/hyperlink" Target="#cartographie!A1" /><Relationship Id="rId2" Type="http://schemas.openxmlformats.org/officeDocument/2006/relationships/hyperlink" Target="#'mode%20d''emploi'!A1" /><Relationship Id="rId3" Type="http://schemas.openxmlformats.org/officeDocument/2006/relationships/hyperlink" Target="#'grille%20d''%C3%A9valuation'!A1" /><Relationship Id="rId4" Type="http://schemas.openxmlformats.org/officeDocument/2006/relationships/hyperlink" Target="#r%C3%A9sultats!A1" /><Relationship Id="rId5" Type="http://schemas.openxmlformats.org/officeDocument/2006/relationships/hyperlink" Target="#'page%20de%20garde'!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cartographie!A1" /><Relationship Id="rId3" Type="http://schemas.openxmlformats.org/officeDocument/2006/relationships/hyperlink" Target="#'mode%20d''emploi'!A1" /><Relationship Id="rId4" Type="http://schemas.openxmlformats.org/officeDocument/2006/relationships/hyperlink" Target="#'grille%20d''%C3%A9valuation'!A1" /><Relationship Id="rId5" Type="http://schemas.openxmlformats.org/officeDocument/2006/relationships/hyperlink" Target="#r%C3%A9sultats!A1" /><Relationship Id="rId6" Type="http://schemas.openxmlformats.org/officeDocument/2006/relationships/hyperlink" Target="#'page%20de%20garde'!A1" /><Relationship Id="rId7" Type="http://schemas.openxmlformats.org/officeDocument/2006/relationships/hyperlink" Target="#'fiche%20d''alerte'!A1" /><Relationship Id="rId8"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age%20de%20gard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15</xdr:col>
      <xdr:colOff>533400</xdr:colOff>
      <xdr:row>34</xdr:row>
      <xdr:rowOff>66675</xdr:rowOff>
    </xdr:to>
    <xdr:sp>
      <xdr:nvSpPr>
        <xdr:cNvPr id="1" name="Rectangle 2"/>
        <xdr:cNvSpPr>
          <a:spLocks/>
        </xdr:cNvSpPr>
      </xdr:nvSpPr>
      <xdr:spPr>
        <a:xfrm>
          <a:off x="38100" y="9525"/>
          <a:ext cx="11925300" cy="5562600"/>
        </a:xfrm>
        <a:prstGeom prst="rect">
          <a:avLst/>
        </a:prstGeom>
        <a:solidFill>
          <a:srgbClr val="FFFFFF"/>
        </a:solidFill>
        <a:ln w="25400" cmpd="sng">
          <a:solidFill>
            <a:srgbClr val="9BBB59"/>
          </a:solidFill>
          <a:headEnd type="none"/>
          <a:tailEnd type="none"/>
        </a:ln>
      </xdr:spPr>
      <xdr:txBody>
        <a:bodyPr vertOverflow="clip" wrap="square" lIns="18288" tIns="0" rIns="0" bIns="0" anchor="ctr"/>
        <a:p>
          <a:pPr algn="ctr">
            <a:defRPr/>
          </a:pPr>
          <a:r>
            <a:rPr lang="en-US" cap="none" sz="3200" b="1" i="0" u="none" baseline="0">
              <a:solidFill>
                <a:srgbClr val="000000"/>
              </a:solidFill>
            </a:rPr>
            <a:t>Grille d'autodiagnostic 
</a:t>
          </a:r>
          <a:r>
            <a:rPr lang="en-US" cap="none" sz="3200" b="1" i="0" u="none" baseline="0">
              <a:solidFill>
                <a:srgbClr val="000000"/>
              </a:solidFill>
            </a:rPr>
            <a:t>Bonnes Pratiques de Laboratoire (BPL)
</a:t>
          </a:r>
          <a:r>
            <a:rPr lang="en-US" cap="none" sz="2400" b="1" i="0" u="none" baseline="0">
              <a:solidFill>
                <a:srgbClr val="000000"/>
              </a:solidFill>
            </a:rPr>
            <a:t>
</a:t>
          </a:r>
          <a:r>
            <a:rPr lang="en-US" cap="none" sz="2400" b="1" i="0" u="none" baseline="0">
              <a:solidFill>
                <a:srgbClr val="000000"/>
              </a:solidFill>
            </a:rPr>
            <a:t>
</a:t>
          </a:r>
          <a:r>
            <a:rPr lang="en-US" cap="none" sz="2400" b="1" i="0" u="none" baseline="0">
              <a:solidFill>
                <a:srgbClr val="000000"/>
              </a:solidFill>
            </a:rPr>
            <a:t>
</a:t>
          </a:r>
          <a:r>
            <a:rPr lang="en-US" cap="none" sz="2400" b="1" i="0" u="none" baseline="0">
              <a:solidFill>
                <a:srgbClr val="000000"/>
              </a:solidFill>
            </a:rPr>
            <a:t>
</a:t>
          </a:r>
          <a:r>
            <a:rPr lang="en-US" cap="none" sz="2000" b="1" i="0" u="none" baseline="0">
              <a:solidFill>
                <a:srgbClr val="000000"/>
              </a:solidFill>
            </a:rPr>
            <a:t>Réalisée par : C. BOU KHEIR , N. AYOUB , S. HANDOUF </a:t>
          </a:r>
        </a:p>
      </xdr:txBody>
    </xdr:sp>
    <xdr:clientData/>
  </xdr:twoCellAnchor>
  <xdr:twoCellAnchor>
    <xdr:from>
      <xdr:col>5</xdr:col>
      <xdr:colOff>47625</xdr:colOff>
      <xdr:row>1</xdr:row>
      <xdr:rowOff>133350</xdr:rowOff>
    </xdr:from>
    <xdr:to>
      <xdr:col>13</xdr:col>
      <xdr:colOff>76200</xdr:colOff>
      <xdr:row>4</xdr:row>
      <xdr:rowOff>38100</xdr:rowOff>
    </xdr:to>
    <xdr:grpSp>
      <xdr:nvGrpSpPr>
        <xdr:cNvPr id="2" name="Groupe 15"/>
        <xdr:cNvGrpSpPr>
          <a:grpSpLocks/>
        </xdr:cNvGrpSpPr>
      </xdr:nvGrpSpPr>
      <xdr:grpSpPr>
        <a:xfrm>
          <a:off x="3857625" y="295275"/>
          <a:ext cx="6124575" cy="390525"/>
          <a:chOff x="2781300" y="219074"/>
          <a:chExt cx="6124575" cy="390526"/>
        </a:xfrm>
        <a:solidFill>
          <a:srgbClr val="FFFFFF"/>
        </a:solidFill>
      </xdr:grpSpPr>
      <xdr:sp>
        <xdr:nvSpPr>
          <xdr:cNvPr id="3" name="Chevron 9">
            <a:hlinkClick r:id="rId1"/>
          </xdr:cNvPr>
          <xdr:cNvSpPr>
            <a:spLocks/>
          </xdr:cNvSpPr>
        </xdr:nvSpPr>
        <xdr:spPr>
          <a:xfrm>
            <a:off x="7625839" y="232547"/>
            <a:ext cx="1280036" cy="363580"/>
          </a:xfrm>
          <a:prstGeom prst="chevron">
            <a:avLst>
              <a:gd name="adj" fmla="val 35796"/>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graphique</a:t>
            </a:r>
          </a:p>
        </xdr:txBody>
      </xdr:sp>
      <xdr:grpSp>
        <xdr:nvGrpSpPr>
          <xdr:cNvPr id="4" name="Groupe 13"/>
          <xdr:cNvGrpSpPr>
            <a:grpSpLocks/>
          </xdr:cNvGrpSpPr>
        </xdr:nvGrpSpPr>
        <xdr:grpSpPr>
          <a:xfrm>
            <a:off x="2781300" y="219074"/>
            <a:ext cx="4858319" cy="390526"/>
            <a:chOff x="2781300" y="2647949"/>
            <a:chExt cx="4857750" cy="390526"/>
          </a:xfrm>
          <a:solidFill>
            <a:srgbClr val="FFFFFF"/>
          </a:solidFill>
        </xdr:grpSpPr>
        <xdr:sp>
          <xdr:nvSpPr>
            <xdr:cNvPr id="5" name="Chevron 8">
              <a:hlinkClick r:id="rId2"/>
            </xdr:cNvPr>
            <xdr:cNvSpPr>
              <a:spLocks/>
            </xdr:cNvSpPr>
          </xdr:nvSpPr>
          <xdr:spPr>
            <a:xfrm>
              <a:off x="3972663" y="2647949"/>
              <a:ext cx="1202293" cy="390526"/>
            </a:xfrm>
            <a:prstGeom prst="chevron">
              <a:avLst>
                <a:gd name="adj" fmla="val 33763"/>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Mode d'emploi</a:t>
              </a:r>
            </a:p>
          </xdr:txBody>
        </xdr:sp>
        <xdr:sp>
          <xdr:nvSpPr>
            <xdr:cNvPr id="6" name="Chevron 10">
              <a:hlinkClick r:id="rId3"/>
            </xdr:cNvPr>
            <xdr:cNvSpPr>
              <a:spLocks/>
            </xdr:cNvSpPr>
          </xdr:nvSpPr>
          <xdr:spPr>
            <a:xfrm>
              <a:off x="5198031" y="2647949"/>
              <a:ext cx="1147643" cy="377053"/>
            </a:xfrm>
            <a:prstGeom prst="chevron">
              <a:avLst>
                <a:gd name="adj" fmla="val 33574"/>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Grille d'évaluation</a:t>
              </a:r>
            </a:p>
          </xdr:txBody>
        </xdr:sp>
        <xdr:sp>
          <xdr:nvSpPr>
            <xdr:cNvPr id="7" name="Chevron 11">
              <a:hlinkClick r:id="rId4"/>
            </xdr:cNvPr>
            <xdr:cNvSpPr>
              <a:spLocks/>
            </xdr:cNvSpPr>
          </xdr:nvSpPr>
          <xdr:spPr>
            <a:xfrm>
              <a:off x="6323814" y="2661422"/>
              <a:ext cx="1312807" cy="377053"/>
            </a:xfrm>
            <a:prstGeom prst="chevron">
              <a:avLst>
                <a:gd name="adj" fmla="val 35643"/>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des résultats</a:t>
              </a:r>
            </a:p>
          </xdr:txBody>
        </xdr:sp>
        <xdr:sp>
          <xdr:nvSpPr>
            <xdr:cNvPr id="8" name="Chevron 12">
              <a:hlinkClick r:id="rId5"/>
            </xdr:cNvPr>
            <xdr:cNvSpPr>
              <a:spLocks/>
            </xdr:cNvSpPr>
          </xdr:nvSpPr>
          <xdr:spPr>
            <a:xfrm>
              <a:off x="2781300" y="2661422"/>
              <a:ext cx="1214438" cy="377053"/>
            </a:xfrm>
            <a:prstGeom prst="chevron">
              <a:avLst>
                <a:gd name="adj" fmla="val 34467"/>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15</xdr:col>
      <xdr:colOff>323850</xdr:colOff>
      <xdr:row>55</xdr:row>
      <xdr:rowOff>85725</xdr:rowOff>
    </xdr:to>
    <xdr:grpSp>
      <xdr:nvGrpSpPr>
        <xdr:cNvPr id="1" name="Groupe 18"/>
        <xdr:cNvGrpSpPr>
          <a:grpSpLocks/>
        </xdr:cNvGrpSpPr>
      </xdr:nvGrpSpPr>
      <xdr:grpSpPr>
        <a:xfrm>
          <a:off x="0" y="66675"/>
          <a:ext cx="11753850" cy="8924925"/>
          <a:chOff x="76201" y="0"/>
          <a:chExt cx="10963274" cy="8915401"/>
        </a:xfrm>
        <a:solidFill>
          <a:srgbClr val="FFFFFF"/>
        </a:solidFill>
      </xdr:grpSpPr>
      <xdr:sp>
        <xdr:nvSpPr>
          <xdr:cNvPr id="2" name="Rectangle 2"/>
          <xdr:cNvSpPr>
            <a:spLocks/>
          </xdr:cNvSpPr>
        </xdr:nvSpPr>
        <xdr:spPr>
          <a:xfrm>
            <a:off x="76201" y="0"/>
            <a:ext cx="10963274" cy="8915401"/>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2400" b="1" i="0" u="none" baseline="0">
                <a:solidFill>
                  <a:srgbClr val="000000"/>
                </a:solidFill>
              </a:rPr>
              <a:t>
</a:t>
            </a:r>
            <a:r>
              <a:rPr lang="en-US" cap="none" sz="2400" b="1" i="0" u="none" baseline="0">
                <a:solidFill>
                  <a:srgbClr val="000000"/>
                </a:solidFill>
              </a:rPr>
              <a:t>
</a:t>
            </a:r>
            <a:r>
              <a:rPr lang="en-US" cap="none" sz="2400" b="1" i="0" u="none" baseline="0">
                <a:solidFill>
                  <a:srgbClr val="000000"/>
                </a:solidFill>
              </a:rPr>
              <a:t>MODE D'EMPLOI
</a:t>
            </a:r>
            <a:r>
              <a:rPr lang="en-US" cap="none" sz="1600" b="1" i="0" u="none" baseline="0">
                <a:solidFill>
                  <a:srgbClr val="000000"/>
                </a:solidFill>
              </a:rPr>
              <a:t>Objectif :
</a:t>
            </a:r>
            <a:r>
              <a:rPr lang="en-US" cap="none" sz="1200" b="1" i="0" u="none" baseline="0">
                <a:solidFill>
                  <a:srgbClr val="000000"/>
                </a:solidFill>
              </a:rPr>
              <a:t> </a:t>
            </a:r>
            <a:r>
              <a:rPr lang="en-US" cap="none" sz="1200" b="0" i="0" u="none" baseline="0">
                <a:solidFill>
                  <a:srgbClr val="000000"/>
                </a:solidFill>
              </a:rPr>
              <a:t>L'outil d'autodiagnostic des Bonnes Pratiques de Laboratoire (BPL) selon les référentiels de l'OCDE , permet de mettre en évidence les plans d'amélioration à établir en mesurant les écarts entre les pratiques réelles et les pratiques du guide.
</a:t>
            </a:r>
            <a:r>
              <a:rPr lang="en-US" cap="none" sz="1200" b="0" i="0" u="none" baseline="0">
                <a:solidFill>
                  <a:srgbClr val="000000"/>
                </a:solidFill>
              </a:rPr>
              <a:t>
</a:t>
            </a:r>
            <a:r>
              <a:rPr lang="en-US" cap="none" sz="1200" b="0" i="0" u="none" baseline="0">
                <a:solidFill>
                  <a:srgbClr val="000000"/>
                </a:solidFill>
              </a:rPr>
              <a:t> L'objectif des BPL est d'assurer , en toute sécurité,  de données d'essai fiables et de grande qualité.au sein des unité de recherches non-clinique. 
</a:t>
            </a:r>
            <a:r>
              <a:rPr lang="en-US" cap="none" sz="1200" b="0" i="0" u="none" baseline="0">
                <a:solidFill>
                  <a:srgbClr val="000000"/>
                </a:solidFill>
              </a:rPr>
              <a:t>
</a:t>
            </a:r>
            <a:r>
              <a:rPr lang="en-US" cap="none" sz="1600" b="1" i="0" u="none" baseline="0">
                <a:solidFill>
                  <a:srgbClr val="000000"/>
                </a:solidFill>
              </a:rPr>
              <a:t>Structure de l'outil:
</a:t>
            </a:r>
            <a:r>
              <a:rPr lang="en-US" cap="none" sz="1200" b="0" i="0" u="none" baseline="0">
                <a:solidFill>
                  <a:srgbClr val="000000"/>
                </a:solidFill>
              </a:rPr>
              <a:t>L'outil est composé de 5 onglets principaux:
</a:t>
            </a:r>
            <a:r>
              <a:rPr lang="en-US" cap="none" sz="1100" b="1" i="0" u="none" baseline="0">
                <a:solidFill>
                  <a:srgbClr val="000000"/>
                </a:solidFill>
              </a:rPr>
              <a:t>1- La grille d'évaluation :
</a:t>
            </a:r>
            <a:r>
              <a:rPr lang="en-US" cap="none" sz="1100" b="0" i="0" u="none" baseline="0">
                <a:solidFill>
                  <a:srgbClr val="000000"/>
                </a:solidFill>
              </a:rPr>
              <a:t>Elle est constituée d'un ensemble de 10 BPL avec leurs critères de réalisation. l'évaluation est réalisé suivant 4 niveaux (Faux, Plutôt faux, Plutôt vrai, Vrai ).
</a:t>
            </a:r>
            <a:r>
              <a:rPr lang="en-US" cap="none" sz="1100" b="0" i="0" u="none" baseline="0">
                <a:solidFill>
                  <a:srgbClr val="000000"/>
                </a:solidFill>
              </a:rPr>
              <a:t>
</a:t>
            </a:r>
            <a:r>
              <a:rPr lang="en-US" cap="none" sz="1100" b="1" i="0" u="none" baseline="0">
                <a:solidFill>
                  <a:srgbClr val="000000"/>
                </a:solidFill>
              </a:rPr>
              <a:t>2-La grille de calcul : (Reservé pour les calculs des résultats)
</a:t>
            </a:r>
            <a:r>
              <a:rPr lang="en-US" cap="none" sz="1100" b="0" i="0" u="none" baseline="0">
                <a:solidFill>
                  <a:srgbClr val="000000"/>
                </a:solidFill>
              </a:rPr>
              <a:t>Elle présente les cotations en pourcentage de véracité de chaque choix de réponse :
</a:t>
            </a:r>
            <a:r>
              <a:rPr lang="en-US" cap="none" sz="1100" b="0" i="0" u="none" baseline="0">
                <a:solidFill>
                  <a:srgbClr val="000000"/>
                </a:solidFill>
              </a:rPr>
              <a:t>vrai = 100 %
</a:t>
            </a:r>
            <a:r>
              <a:rPr lang="en-US" cap="none" sz="1100" b="0" i="0" u="none" baseline="0">
                <a:solidFill>
                  <a:srgbClr val="000000"/>
                </a:solidFill>
              </a:rPr>
              <a:t>plutôt vrai = 70 %
</a:t>
            </a:r>
            <a:r>
              <a:rPr lang="en-US" cap="none" sz="1100" b="0" i="0" u="none" baseline="0">
                <a:solidFill>
                  <a:srgbClr val="000000"/>
                </a:solidFill>
              </a:rPr>
              <a:t> plutôt faux = 30 %
</a:t>
            </a:r>
            <a:r>
              <a:rPr lang="en-US" cap="none" sz="1100" b="0" i="0" u="none" baseline="0">
                <a:solidFill>
                  <a:srgbClr val="000000"/>
                </a:solidFill>
              </a:rPr>
              <a:t> faux = 0 %
</a:t>
            </a:r>
            <a:r>
              <a:rPr lang="en-US" cap="none" sz="1100" b="0" i="0" u="none" baseline="0">
                <a:solidFill>
                  <a:srgbClr val="000000"/>
                </a:solidFill>
              </a:rPr>
              <a:t>Chaque critère de réalisation est affectéeà une pondération en pourcentage est répartie de manière égale ,tel que la somme des critères d'une même BPL est égale à 100%. 
</a:t>
            </a:r>
            <a:r>
              <a:rPr lang="en-US" cap="none" sz="1100" b="0" i="0" u="none" baseline="0">
                <a:solidFill>
                  <a:srgbClr val="000000"/>
                </a:solidFill>
              </a:rPr>
              <a:t>
</a:t>
            </a:r>
            <a:r>
              <a:rPr lang="en-US" cap="none" sz="1100" b="1" i="0" u="none" baseline="0">
                <a:solidFill>
                  <a:srgbClr val="000000"/>
                </a:solidFill>
              </a:rPr>
              <a:t>3- La synthèse des résultats:
</a:t>
            </a:r>
            <a:r>
              <a:rPr lang="en-US" cap="none" sz="1100" b="0" i="0" u="none" baseline="0">
                <a:solidFill>
                  <a:srgbClr val="000000"/>
                </a:solidFill>
              </a:rPr>
              <a:t>Elle est présentée sous forme d’un tableau ,récapitulant les résultats  obtenus entre 0 % et 100 % suite à une évaluation.
</a:t>
            </a:r>
            <a:r>
              <a:rPr lang="en-US" cap="none" sz="1100" b="0" i="0" u="none" baseline="0">
                <a:solidFill>
                  <a:srgbClr val="000000"/>
                </a:solidFill>
              </a:rPr>
              <a:t>L'utilisateur pourrait positionner ses actions d’amélioration selon les propositions suivantes :
</a:t>
            </a:r>
            <a:r>
              <a:rPr lang="en-US" cap="none" sz="1100" b="0" i="0" u="none" baseline="0">
                <a:solidFill>
                  <a:srgbClr val="000000"/>
                </a:solidFill>
              </a:rPr>
              <a:t> - Si le résultat d’une BPL est inférieur à 50 % : cela signifie que la bonne pratique est insuffisamment maîtrisée et qu’il faut établir un plan d’amélioration.
</a:t>
            </a:r>
            <a:r>
              <a:rPr lang="en-US" cap="none" sz="1100" b="0" i="0" u="none" baseline="0">
                <a:solidFill>
                  <a:srgbClr val="000000"/>
                </a:solidFill>
              </a:rPr>
              <a:t> - Si tous les résultats de toutes les BPL sont supérieurs à 50 %,  et que la note totale pour l'ensemble des BPL est  inférieure ou égale à 90 % : cela signifie que les principes des BPL sont globalement assez bien maitrisés, mais nécessitent des améliorations.
</a:t>
            </a:r>
            <a:r>
              <a:rPr lang="en-US" cap="none" sz="1100" b="0" i="0" u="none" baseline="0">
                <a:solidFill>
                  <a:srgbClr val="000000"/>
                </a:solidFill>
              </a:rPr>
              <a:t> - Si tous les résultats de toutes les BPL sont supérieurs à 50 %,  et que la note totale pour l'ensemble des BPL est  supérieure ou égale à 90 % : cela signifie que les principes sont bien maîtrisés, et que le laboratoire doit maintenir son niveau.
</a:t>
            </a:r>
            <a:r>
              <a:rPr lang="en-US" cap="none" sz="1100" b="0" i="0" u="none" baseline="0">
                <a:solidFill>
                  <a:srgbClr val="000000"/>
                </a:solidFill>
              </a:rPr>
              <a:t>
</a:t>
            </a:r>
            <a:r>
              <a:rPr lang="en-US" cap="none" sz="1100" b="1" i="0" u="none" baseline="0">
                <a:solidFill>
                  <a:srgbClr val="000000"/>
                </a:solidFill>
              </a:rPr>
              <a:t>4- La synthèse graphique:
</a:t>
            </a:r>
            <a:r>
              <a:rPr lang="en-US" cap="none" sz="1100" b="0" i="0" u="none" baseline="0">
                <a:solidFill>
                  <a:srgbClr val="000000"/>
                </a:solidFill>
              </a:rPr>
              <a:t>Elle permet une lecture claire et rapide des résultats obtenus. Une zone indique à l’utilisateur le niveau  50 % afin de l’alerter sur les plans d’amélioration prioritaires .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5- La fiche d'alerte: 
</a:t>
            </a:r>
            <a:r>
              <a:rPr lang="en-US" cap="none" sz="1100" b="0" i="0" u="none" baseline="0">
                <a:solidFill>
                  <a:srgbClr val="000000"/>
                </a:solidFill>
              </a:rPr>
              <a:t>Elle aide l’utilisateur à noter les points de dysfonctionnement que l'utilisateur a repéré suite aux résultats qu’il a obtenus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p>
        </xdr:txBody>
      </xdr:sp>
      <xdr:sp>
        <xdr:nvSpPr>
          <xdr:cNvPr id="3" name="Chevron 12">
            <a:hlinkClick r:id="rId1"/>
          </xdr:cNvPr>
          <xdr:cNvSpPr>
            <a:spLocks/>
          </xdr:cNvSpPr>
        </xdr:nvSpPr>
        <xdr:spPr>
          <a:xfrm>
            <a:off x="8885192" y="242945"/>
            <a:ext cx="1277221" cy="363303"/>
          </a:xfrm>
          <a:prstGeom prst="chevron">
            <a:avLst>
              <a:gd name="adj" fmla="val 35750"/>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graphique</a:t>
            </a:r>
          </a:p>
        </xdr:txBody>
      </xdr:sp>
      <xdr:grpSp>
        <xdr:nvGrpSpPr>
          <xdr:cNvPr id="4" name="Groupe 13"/>
          <xdr:cNvGrpSpPr>
            <a:grpSpLocks/>
          </xdr:cNvGrpSpPr>
        </xdr:nvGrpSpPr>
        <xdr:grpSpPr>
          <a:xfrm>
            <a:off x="4066833" y="229572"/>
            <a:ext cx="4856730" cy="390049"/>
            <a:chOff x="5286375" y="2628899"/>
            <a:chExt cx="4857750" cy="390526"/>
          </a:xfrm>
          <a:solidFill>
            <a:srgbClr val="FFFFFF"/>
          </a:solidFill>
        </xdr:grpSpPr>
        <xdr:sp>
          <xdr:nvSpPr>
            <xdr:cNvPr id="5" name="Chevron 14">
              <a:hlinkClick r:id="rId2"/>
            </xdr:cNvPr>
            <xdr:cNvSpPr>
              <a:spLocks/>
            </xdr:cNvSpPr>
          </xdr:nvSpPr>
          <xdr:spPr>
            <a:xfrm>
              <a:off x="6468023" y="2629582"/>
              <a:ext cx="1215652" cy="391112"/>
            </a:xfrm>
            <a:prstGeom prst="chevron">
              <a:avLst>
                <a:gd name="adj" fmla="val 33912"/>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Mode d'emploi</a:t>
              </a:r>
            </a:p>
          </xdr:txBody>
        </xdr:sp>
        <xdr:sp>
          <xdr:nvSpPr>
            <xdr:cNvPr id="6" name="Chevron 15">
              <a:hlinkClick r:id="rId3"/>
            </xdr:cNvPr>
            <xdr:cNvSpPr>
              <a:spLocks/>
            </xdr:cNvSpPr>
          </xdr:nvSpPr>
          <xdr:spPr>
            <a:xfrm>
              <a:off x="7704320" y="2629582"/>
              <a:ext cx="1144000" cy="377639"/>
            </a:xfrm>
            <a:prstGeom prst="chevron">
              <a:avLst>
                <a:gd name="adj" fmla="val 33490"/>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Grille d'évaluation</a:t>
              </a:r>
            </a:p>
          </xdr:txBody>
        </xdr:sp>
        <xdr:sp>
          <xdr:nvSpPr>
            <xdr:cNvPr id="7" name="Chevron 16">
              <a:hlinkClick r:id="rId4"/>
            </xdr:cNvPr>
            <xdr:cNvSpPr>
              <a:spLocks/>
            </xdr:cNvSpPr>
          </xdr:nvSpPr>
          <xdr:spPr>
            <a:xfrm>
              <a:off x="8827675" y="2643056"/>
              <a:ext cx="1318879" cy="377639"/>
            </a:xfrm>
            <a:prstGeom prst="chevron">
              <a:avLst>
                <a:gd name="adj" fmla="val 35685"/>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des résultats</a:t>
              </a:r>
            </a:p>
          </xdr:txBody>
        </xdr:sp>
        <xdr:sp>
          <xdr:nvSpPr>
            <xdr:cNvPr id="8" name="Chevron 17">
              <a:hlinkClick r:id="rId5"/>
            </xdr:cNvPr>
            <xdr:cNvSpPr>
              <a:spLocks/>
            </xdr:cNvSpPr>
          </xdr:nvSpPr>
          <xdr:spPr>
            <a:xfrm>
              <a:off x="5286375" y="2643056"/>
              <a:ext cx="1215652" cy="377639"/>
            </a:xfrm>
            <a:prstGeom prst="chevron">
              <a:avLst>
                <a:gd name="adj" fmla="val 34467"/>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grpSp>
    <xdr:clientData/>
  </xdr:twoCellAnchor>
  <xdr:twoCellAnchor editAs="oneCell">
    <xdr:from>
      <xdr:col>1</xdr:col>
      <xdr:colOff>409575</xdr:colOff>
      <xdr:row>47</xdr:row>
      <xdr:rowOff>57150</xdr:rowOff>
    </xdr:from>
    <xdr:to>
      <xdr:col>8</xdr:col>
      <xdr:colOff>561975</xdr:colOff>
      <xdr:row>51</xdr:row>
      <xdr:rowOff>95250</xdr:rowOff>
    </xdr:to>
    <xdr:pic>
      <xdr:nvPicPr>
        <xdr:cNvPr id="9" name="Image 2"/>
        <xdr:cNvPicPr preferRelativeResize="1">
          <a:picLocks noChangeAspect="1"/>
        </xdr:cNvPicPr>
      </xdr:nvPicPr>
      <xdr:blipFill>
        <a:blip r:embed="rId6"/>
        <a:srcRect l="25784" t="75187" r="26115" b="17300"/>
        <a:stretch>
          <a:fillRect/>
        </a:stretch>
      </xdr:blipFill>
      <xdr:spPr>
        <a:xfrm>
          <a:off x="1171575" y="7667625"/>
          <a:ext cx="548640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82</xdr:row>
      <xdr:rowOff>0</xdr:rowOff>
    </xdr:from>
    <xdr:to>
      <xdr:col>16</xdr:col>
      <xdr:colOff>19050</xdr:colOff>
      <xdr:row>82</xdr:row>
      <xdr:rowOff>619125</xdr:rowOff>
    </xdr:to>
    <xdr:grpSp>
      <xdr:nvGrpSpPr>
        <xdr:cNvPr id="1" name="Groupe 19"/>
        <xdr:cNvGrpSpPr>
          <a:grpSpLocks/>
        </xdr:cNvGrpSpPr>
      </xdr:nvGrpSpPr>
      <xdr:grpSpPr>
        <a:xfrm>
          <a:off x="6696075" y="54616350"/>
          <a:ext cx="6105525" cy="619125"/>
          <a:chOff x="6696075" y="53359050"/>
          <a:chExt cx="6105526" cy="619126"/>
        </a:xfrm>
        <a:solidFill>
          <a:srgbClr val="FFFFFF"/>
        </a:solidFill>
      </xdr:grpSpPr>
      <xdr:sp>
        <xdr:nvSpPr>
          <xdr:cNvPr id="2" name="Rectangle 2"/>
          <xdr:cNvSpPr>
            <a:spLocks/>
          </xdr:cNvSpPr>
        </xdr:nvSpPr>
        <xdr:spPr>
          <a:xfrm>
            <a:off x="6696075" y="53359050"/>
            <a:ext cx="6105526" cy="619126"/>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3" name="Chevron 4">
            <a:hlinkClick r:id="rId1"/>
          </xdr:cNvPr>
          <xdr:cNvSpPr>
            <a:spLocks/>
          </xdr:cNvSpPr>
        </xdr:nvSpPr>
        <xdr:spPr>
          <a:xfrm>
            <a:off x="11520967" y="53472814"/>
            <a:ext cx="1269949" cy="366368"/>
          </a:xfrm>
          <a:prstGeom prst="chevron">
            <a:avLst>
              <a:gd name="adj" fmla="val 35569"/>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graphique</a:t>
            </a:r>
          </a:p>
        </xdr:txBody>
      </xdr:sp>
      <xdr:sp>
        <xdr:nvSpPr>
          <xdr:cNvPr id="4" name="Chevron 5">
            <a:hlinkClick r:id="rId2"/>
          </xdr:cNvPr>
          <xdr:cNvSpPr>
            <a:spLocks/>
          </xdr:cNvSpPr>
        </xdr:nvSpPr>
        <xdr:spPr>
          <a:xfrm>
            <a:off x="7877494" y="53447430"/>
            <a:ext cx="1215000" cy="391752"/>
          </a:xfrm>
          <a:prstGeom prst="chevron">
            <a:avLst>
              <a:gd name="adj" fmla="val 33870"/>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Mode d'emploi</a:t>
            </a:r>
          </a:p>
        </xdr:txBody>
      </xdr:sp>
      <xdr:sp>
        <xdr:nvSpPr>
          <xdr:cNvPr id="5" name="Chevron 6">
            <a:hlinkClick r:id="rId3"/>
          </xdr:cNvPr>
          <xdr:cNvSpPr>
            <a:spLocks/>
          </xdr:cNvSpPr>
        </xdr:nvSpPr>
        <xdr:spPr>
          <a:xfrm>
            <a:off x="9113863" y="53460122"/>
            <a:ext cx="1147839" cy="379060"/>
          </a:xfrm>
          <a:prstGeom prst="chevron">
            <a:avLst>
              <a:gd name="adj" fmla="val 33495"/>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Grille d'évaluation</a:t>
            </a:r>
          </a:p>
        </xdr:txBody>
      </xdr:sp>
      <xdr:sp>
        <xdr:nvSpPr>
          <xdr:cNvPr id="6" name="Chevron 7">
            <a:hlinkClick r:id="rId4"/>
          </xdr:cNvPr>
          <xdr:cNvSpPr>
            <a:spLocks/>
          </xdr:cNvSpPr>
        </xdr:nvSpPr>
        <xdr:spPr>
          <a:xfrm>
            <a:off x="10240333" y="53472814"/>
            <a:ext cx="1314214" cy="366368"/>
          </a:xfrm>
          <a:prstGeom prst="chevron">
            <a:avLst>
              <a:gd name="adj" fmla="val 36055"/>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des résultats</a:t>
            </a:r>
          </a:p>
        </xdr:txBody>
      </xdr:sp>
      <xdr:sp>
        <xdr:nvSpPr>
          <xdr:cNvPr id="7" name="Chevron 8">
            <a:hlinkClick r:id="rId5"/>
          </xdr:cNvPr>
          <xdr:cNvSpPr>
            <a:spLocks/>
          </xdr:cNvSpPr>
        </xdr:nvSpPr>
        <xdr:spPr>
          <a:xfrm>
            <a:off x="6696075" y="53460122"/>
            <a:ext cx="1215000" cy="379060"/>
          </a:xfrm>
          <a:prstGeom prst="chevron">
            <a:avLst>
              <a:gd name="adj" fmla="val 34393"/>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clientData/>
  </xdr:twoCellAnchor>
  <xdr:twoCellAnchor>
    <xdr:from>
      <xdr:col>7</xdr:col>
      <xdr:colOff>57150</xdr:colOff>
      <xdr:row>0</xdr:row>
      <xdr:rowOff>85725</xdr:rowOff>
    </xdr:from>
    <xdr:to>
      <xdr:col>15</xdr:col>
      <xdr:colOff>114300</xdr:colOff>
      <xdr:row>4</xdr:row>
      <xdr:rowOff>9525</xdr:rowOff>
    </xdr:to>
    <xdr:grpSp>
      <xdr:nvGrpSpPr>
        <xdr:cNvPr id="8" name="Groupe 27"/>
        <xdr:cNvGrpSpPr>
          <a:grpSpLocks/>
        </xdr:cNvGrpSpPr>
      </xdr:nvGrpSpPr>
      <xdr:grpSpPr>
        <a:xfrm>
          <a:off x="5981700" y="85725"/>
          <a:ext cx="6153150" cy="904875"/>
          <a:chOff x="6696075" y="53359050"/>
          <a:chExt cx="6105526" cy="619126"/>
        </a:xfrm>
        <a:solidFill>
          <a:srgbClr val="FFFFFF"/>
        </a:solidFill>
      </xdr:grpSpPr>
      <xdr:sp>
        <xdr:nvSpPr>
          <xdr:cNvPr id="9" name="Rectangle 28"/>
          <xdr:cNvSpPr>
            <a:spLocks/>
          </xdr:cNvSpPr>
        </xdr:nvSpPr>
        <xdr:spPr>
          <a:xfrm>
            <a:off x="6696075" y="53359050"/>
            <a:ext cx="6105526" cy="619126"/>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10" name="Chevron 29">
            <a:hlinkClick r:id="rId6"/>
          </xdr:cNvPr>
          <xdr:cNvSpPr>
            <a:spLocks/>
          </xdr:cNvSpPr>
        </xdr:nvSpPr>
        <xdr:spPr>
          <a:xfrm>
            <a:off x="11519441" y="53466778"/>
            <a:ext cx="1271476" cy="363427"/>
          </a:xfrm>
          <a:prstGeom prst="chevron">
            <a:avLst>
              <a:gd name="adj" fmla="val 35708"/>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graphique</a:t>
            </a:r>
          </a:p>
        </xdr:txBody>
      </xdr:sp>
      <xdr:sp>
        <xdr:nvSpPr>
          <xdr:cNvPr id="11" name="Chevron 30">
            <a:hlinkClick r:id="rId7"/>
          </xdr:cNvPr>
          <xdr:cNvSpPr>
            <a:spLocks/>
          </xdr:cNvSpPr>
        </xdr:nvSpPr>
        <xdr:spPr>
          <a:xfrm>
            <a:off x="7880547" y="53439846"/>
            <a:ext cx="1205841" cy="390359"/>
          </a:xfrm>
          <a:prstGeom prst="chevron">
            <a:avLst>
              <a:gd name="adj" fmla="val 33814"/>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Mode d'emploi</a:t>
            </a:r>
          </a:p>
        </xdr:txBody>
      </xdr:sp>
      <xdr:sp>
        <xdr:nvSpPr>
          <xdr:cNvPr id="12" name="Chevron 31">
            <a:hlinkClick r:id="rId8"/>
          </xdr:cNvPr>
          <xdr:cNvSpPr>
            <a:spLocks/>
          </xdr:cNvSpPr>
        </xdr:nvSpPr>
        <xdr:spPr>
          <a:xfrm>
            <a:off x="9118442" y="53453312"/>
            <a:ext cx="1140207" cy="376893"/>
          </a:xfrm>
          <a:prstGeom prst="chevron">
            <a:avLst>
              <a:gd name="adj" fmla="val 33472"/>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Grille d'évaluation</a:t>
            </a:r>
          </a:p>
        </xdr:txBody>
      </xdr:sp>
      <xdr:sp>
        <xdr:nvSpPr>
          <xdr:cNvPr id="13" name="Chevron 32">
            <a:hlinkClick r:id="rId9"/>
          </xdr:cNvPr>
          <xdr:cNvSpPr>
            <a:spLocks/>
          </xdr:cNvSpPr>
        </xdr:nvSpPr>
        <xdr:spPr>
          <a:xfrm>
            <a:off x="10237280" y="53466778"/>
            <a:ext cx="1315741" cy="376893"/>
          </a:xfrm>
          <a:prstGeom prst="chevron">
            <a:avLst>
              <a:gd name="adj" fmla="val 35675"/>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des résultats</a:t>
            </a:r>
          </a:p>
        </xdr:txBody>
      </xdr:sp>
      <xdr:sp>
        <xdr:nvSpPr>
          <xdr:cNvPr id="14" name="Chevron 33">
            <a:hlinkClick r:id="rId10"/>
          </xdr:cNvPr>
          <xdr:cNvSpPr>
            <a:spLocks/>
          </xdr:cNvSpPr>
        </xdr:nvSpPr>
        <xdr:spPr>
          <a:xfrm>
            <a:off x="6696075" y="53466778"/>
            <a:ext cx="1216526" cy="376893"/>
          </a:xfrm>
          <a:prstGeom prst="chevron">
            <a:avLst>
              <a:gd name="adj" fmla="val 34513"/>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2152650</xdr:colOff>
      <xdr:row>0</xdr:row>
      <xdr:rowOff>9525</xdr:rowOff>
    </xdr:from>
    <xdr:to>
      <xdr:col>5</xdr:col>
      <xdr:colOff>161925</xdr:colOff>
      <xdr:row>1</xdr:row>
      <xdr:rowOff>66675</xdr:rowOff>
    </xdr:to>
    <xdr:sp>
      <xdr:nvSpPr>
        <xdr:cNvPr id="1" name="Rectangle 6"/>
        <xdr:cNvSpPr>
          <a:spLocks/>
        </xdr:cNvSpPr>
      </xdr:nvSpPr>
      <xdr:spPr>
        <a:xfrm>
          <a:off x="2152650" y="9525"/>
          <a:ext cx="2390775" cy="247650"/>
        </a:xfrm>
        <a:prstGeom prst="rect">
          <a:avLst/>
        </a:prstGeom>
        <a:solidFill>
          <a:srgbClr val="4F6228"/>
        </a:solidFill>
        <a:ln w="28575" cmpd="sng">
          <a:solidFill>
            <a:srgbClr val="000000"/>
          </a:solidFill>
          <a:headEnd type="none"/>
          <a:tailEnd type="none"/>
        </a:ln>
      </xdr:spPr>
      <xdr:txBody>
        <a:bodyPr vertOverflow="clip" wrap="square" lIns="27432" tIns="22860" rIns="27432" bIns="0"/>
        <a:p>
          <a:pPr algn="ctr">
            <a:defRPr/>
          </a:pPr>
          <a:r>
            <a:rPr lang="en-US" cap="none" sz="1200" b="1" i="0" u="none" baseline="0">
              <a:solidFill>
                <a:srgbClr val="FFFFFF"/>
              </a:solidFill>
              <a:latin typeface="Arial"/>
              <a:ea typeface="Arial"/>
              <a:cs typeface="Arial"/>
            </a:rPr>
            <a:t>GRILLE DE COTATION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16</xdr:row>
      <xdr:rowOff>152400</xdr:rowOff>
    </xdr:from>
    <xdr:to>
      <xdr:col>4</xdr:col>
      <xdr:colOff>0</xdr:colOff>
      <xdr:row>20</xdr:row>
      <xdr:rowOff>152400</xdr:rowOff>
    </xdr:to>
    <xdr:grpSp>
      <xdr:nvGrpSpPr>
        <xdr:cNvPr id="1" name="Groupe 1"/>
        <xdr:cNvGrpSpPr>
          <a:grpSpLocks/>
        </xdr:cNvGrpSpPr>
      </xdr:nvGrpSpPr>
      <xdr:grpSpPr>
        <a:xfrm>
          <a:off x="133350" y="2800350"/>
          <a:ext cx="6153150" cy="647700"/>
          <a:chOff x="6696075" y="53359050"/>
          <a:chExt cx="6105526" cy="619126"/>
        </a:xfrm>
        <a:solidFill>
          <a:srgbClr val="FFFFFF"/>
        </a:solidFill>
      </xdr:grpSpPr>
      <xdr:sp>
        <xdr:nvSpPr>
          <xdr:cNvPr id="2" name="Rectangle 2"/>
          <xdr:cNvSpPr>
            <a:spLocks/>
          </xdr:cNvSpPr>
        </xdr:nvSpPr>
        <xdr:spPr>
          <a:xfrm>
            <a:off x="6696075" y="53359050"/>
            <a:ext cx="6105526" cy="619126"/>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3" name="Chevron 3">
            <a:hlinkClick r:id="rId1"/>
          </xdr:cNvPr>
          <xdr:cNvSpPr>
            <a:spLocks/>
          </xdr:cNvSpPr>
        </xdr:nvSpPr>
        <xdr:spPr>
          <a:xfrm>
            <a:off x="11514861" y="53475136"/>
            <a:ext cx="1276055" cy="361105"/>
          </a:xfrm>
          <a:prstGeom prst="chevron">
            <a:avLst>
              <a:gd name="adj" fmla="val 35847"/>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graphique</a:t>
            </a:r>
          </a:p>
        </xdr:txBody>
      </xdr:sp>
      <xdr:sp>
        <xdr:nvSpPr>
          <xdr:cNvPr id="4" name="Chevron 4">
            <a:hlinkClick r:id="rId2"/>
          </xdr:cNvPr>
          <xdr:cNvSpPr>
            <a:spLocks/>
          </xdr:cNvSpPr>
        </xdr:nvSpPr>
        <xdr:spPr>
          <a:xfrm>
            <a:off x="7872915" y="53436441"/>
            <a:ext cx="1210421" cy="399801"/>
          </a:xfrm>
          <a:prstGeom prst="chevron">
            <a:avLst>
              <a:gd name="adj" fmla="val 33481"/>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Mode d'emploi</a:t>
            </a:r>
          </a:p>
        </xdr:txBody>
      </xdr:sp>
      <xdr:sp>
        <xdr:nvSpPr>
          <xdr:cNvPr id="5" name="Chevron 5">
            <a:hlinkClick r:id="rId3"/>
          </xdr:cNvPr>
          <xdr:cNvSpPr>
            <a:spLocks/>
          </xdr:cNvSpPr>
        </xdr:nvSpPr>
        <xdr:spPr>
          <a:xfrm>
            <a:off x="9116916" y="53449288"/>
            <a:ext cx="1144786" cy="386954"/>
          </a:xfrm>
          <a:prstGeom prst="chevron">
            <a:avLst>
              <a:gd name="adj" fmla="val 33092"/>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Grille d'évaluation</a:t>
            </a:r>
          </a:p>
        </xdr:txBody>
      </xdr:sp>
      <xdr:sp>
        <xdr:nvSpPr>
          <xdr:cNvPr id="6" name="Chevron 6">
            <a:hlinkClick r:id="rId4"/>
          </xdr:cNvPr>
          <xdr:cNvSpPr>
            <a:spLocks/>
          </xdr:cNvSpPr>
        </xdr:nvSpPr>
        <xdr:spPr>
          <a:xfrm>
            <a:off x="10238806" y="53475136"/>
            <a:ext cx="1320320" cy="361105"/>
          </a:xfrm>
          <a:prstGeom prst="chevron">
            <a:avLst>
              <a:gd name="adj" fmla="val 36319"/>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des résultats</a:t>
            </a:r>
          </a:p>
        </xdr:txBody>
      </xdr:sp>
      <xdr:sp>
        <xdr:nvSpPr>
          <xdr:cNvPr id="7" name="Chevron 7">
            <a:hlinkClick r:id="rId5"/>
          </xdr:cNvPr>
          <xdr:cNvSpPr>
            <a:spLocks/>
          </xdr:cNvSpPr>
        </xdr:nvSpPr>
        <xdr:spPr>
          <a:xfrm>
            <a:off x="6696075" y="53462289"/>
            <a:ext cx="1221105" cy="374107"/>
          </a:xfrm>
          <a:prstGeom prst="chevron">
            <a:avLst>
              <a:gd name="adj" fmla="val 34680"/>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0.84375</cdr:x>
      <cdr:y>0.806</cdr:y>
    </cdr:from>
    <cdr:to>
      <cdr:x>1</cdr:x>
      <cdr:y>1</cdr:y>
    </cdr:to>
    <cdr:pic>
      <cdr:nvPicPr>
        <cdr:cNvPr id="1" name="chart"/>
        <cdr:cNvPicPr preferRelativeResize="1">
          <a:picLocks noChangeAspect="1"/>
        </cdr:cNvPicPr>
      </cdr:nvPicPr>
      <cdr:blipFill>
        <a:blip r:embed="rId1"/>
        <a:stretch>
          <a:fillRect/>
        </a:stretch>
      </cdr:blipFill>
      <cdr:spPr>
        <a:xfrm>
          <a:off x="7677150" y="4543425"/>
          <a:ext cx="1466850" cy="1143000"/>
        </a:xfrm>
        <a:prstGeom prst="rect">
          <a:avLst/>
        </a:prstGeom>
        <a:noFill/>
        <a:ln w="9525" cmpd="sng">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152400</xdr:rowOff>
    </xdr:from>
    <xdr:to>
      <xdr:col>12</xdr:col>
      <xdr:colOff>723900</xdr:colOff>
      <xdr:row>40</xdr:row>
      <xdr:rowOff>123825</xdr:rowOff>
    </xdr:to>
    <xdr:graphicFrame>
      <xdr:nvGraphicFramePr>
        <xdr:cNvPr id="1" name="Chart 4"/>
        <xdr:cNvGraphicFramePr/>
      </xdr:nvGraphicFramePr>
      <xdr:xfrm>
        <a:off x="762000" y="962025"/>
        <a:ext cx="9105900" cy="56388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xdr:row>
      <xdr:rowOff>38100</xdr:rowOff>
    </xdr:from>
    <xdr:to>
      <xdr:col>11</xdr:col>
      <xdr:colOff>9525</xdr:colOff>
      <xdr:row>5</xdr:row>
      <xdr:rowOff>9525</xdr:rowOff>
    </xdr:to>
    <xdr:grpSp>
      <xdr:nvGrpSpPr>
        <xdr:cNvPr id="2" name="Groupe 2"/>
        <xdr:cNvGrpSpPr>
          <a:grpSpLocks/>
        </xdr:cNvGrpSpPr>
      </xdr:nvGrpSpPr>
      <xdr:grpSpPr>
        <a:xfrm>
          <a:off x="2286000" y="200025"/>
          <a:ext cx="6105525" cy="619125"/>
          <a:chOff x="6696075" y="53359050"/>
          <a:chExt cx="6105526" cy="619126"/>
        </a:xfrm>
        <a:solidFill>
          <a:srgbClr val="FFFFFF"/>
        </a:solidFill>
      </xdr:grpSpPr>
      <xdr:sp>
        <xdr:nvSpPr>
          <xdr:cNvPr id="3" name="Rectangle 3"/>
          <xdr:cNvSpPr>
            <a:spLocks/>
          </xdr:cNvSpPr>
        </xdr:nvSpPr>
        <xdr:spPr>
          <a:xfrm>
            <a:off x="6696075" y="53359050"/>
            <a:ext cx="6105526" cy="619126"/>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4" name="Chevron 4">
            <a:hlinkClick r:id="rId2"/>
          </xdr:cNvPr>
          <xdr:cNvSpPr>
            <a:spLocks/>
          </xdr:cNvSpPr>
        </xdr:nvSpPr>
        <xdr:spPr>
          <a:xfrm>
            <a:off x="11520967" y="53466778"/>
            <a:ext cx="1269949" cy="363427"/>
          </a:xfrm>
          <a:prstGeom prst="chevron">
            <a:avLst>
              <a:gd name="adj" fmla="val 35689"/>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graphique</a:t>
            </a:r>
          </a:p>
        </xdr:txBody>
      </xdr:sp>
      <xdr:sp>
        <xdr:nvSpPr>
          <xdr:cNvPr id="5" name="Chevron 5">
            <a:hlinkClick r:id="rId3"/>
          </xdr:cNvPr>
          <xdr:cNvSpPr>
            <a:spLocks/>
          </xdr:cNvSpPr>
        </xdr:nvSpPr>
        <xdr:spPr>
          <a:xfrm>
            <a:off x="7877494" y="53439846"/>
            <a:ext cx="1215000" cy="390359"/>
          </a:xfrm>
          <a:prstGeom prst="chevron">
            <a:avLst>
              <a:gd name="adj" fmla="val 33930"/>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Mode d'emploi</a:t>
            </a:r>
          </a:p>
        </xdr:txBody>
      </xdr:sp>
      <xdr:sp>
        <xdr:nvSpPr>
          <xdr:cNvPr id="6" name="Chevron 6">
            <a:hlinkClick r:id="rId4"/>
          </xdr:cNvPr>
          <xdr:cNvSpPr>
            <a:spLocks/>
          </xdr:cNvSpPr>
        </xdr:nvSpPr>
        <xdr:spPr>
          <a:xfrm>
            <a:off x="9113863" y="53453312"/>
            <a:ext cx="1147839" cy="376893"/>
          </a:xfrm>
          <a:prstGeom prst="chevron">
            <a:avLst>
              <a:gd name="adj" fmla="val 33587"/>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Grille d'évaluation</a:t>
            </a:r>
          </a:p>
        </xdr:txBody>
      </xdr:sp>
      <xdr:sp>
        <xdr:nvSpPr>
          <xdr:cNvPr id="7" name="Chevron 7">
            <a:hlinkClick r:id="rId5"/>
          </xdr:cNvPr>
          <xdr:cNvSpPr>
            <a:spLocks/>
          </xdr:cNvSpPr>
        </xdr:nvSpPr>
        <xdr:spPr>
          <a:xfrm>
            <a:off x="10240333" y="53466778"/>
            <a:ext cx="1314214" cy="376893"/>
          </a:xfrm>
          <a:prstGeom prst="chevron">
            <a:avLst>
              <a:gd name="adj" fmla="val 35657"/>
            </a:avLst>
          </a:prstGeom>
          <a:gradFill rotWithShape="1">
            <a:gsLst>
              <a:gs pos="0">
                <a:srgbClr val="9CC746"/>
              </a:gs>
              <a:gs pos="20000">
                <a:srgbClr val="9BC348"/>
              </a:gs>
              <a:gs pos="100000">
                <a:srgbClr val="769535"/>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synthèse des résultats</a:t>
            </a:r>
          </a:p>
        </xdr:txBody>
      </xdr:sp>
      <xdr:sp>
        <xdr:nvSpPr>
          <xdr:cNvPr id="8" name="Chevron 8">
            <a:hlinkClick r:id="rId6"/>
          </xdr:cNvPr>
          <xdr:cNvSpPr>
            <a:spLocks/>
          </xdr:cNvSpPr>
        </xdr:nvSpPr>
        <xdr:spPr>
          <a:xfrm>
            <a:off x="6696075" y="53466778"/>
            <a:ext cx="1215000" cy="376893"/>
          </a:xfrm>
          <a:prstGeom prst="chevron">
            <a:avLst>
              <a:gd name="adj" fmla="val 34486"/>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clientData/>
  </xdr:twoCellAnchor>
  <xdr:twoCellAnchor>
    <xdr:from>
      <xdr:col>13</xdr:col>
      <xdr:colOff>19050</xdr:colOff>
      <xdr:row>18</xdr:row>
      <xdr:rowOff>9525</xdr:rowOff>
    </xdr:from>
    <xdr:to>
      <xdr:col>18</xdr:col>
      <xdr:colOff>38100</xdr:colOff>
      <xdr:row>26</xdr:row>
      <xdr:rowOff>57150</xdr:rowOff>
    </xdr:to>
    <xdr:grpSp>
      <xdr:nvGrpSpPr>
        <xdr:cNvPr id="9" name="Groupe 16"/>
        <xdr:cNvGrpSpPr>
          <a:grpSpLocks/>
        </xdr:cNvGrpSpPr>
      </xdr:nvGrpSpPr>
      <xdr:grpSpPr>
        <a:xfrm>
          <a:off x="9925050" y="2924175"/>
          <a:ext cx="3829050" cy="1343025"/>
          <a:chOff x="11439525" y="4781550"/>
          <a:chExt cx="3038475" cy="1285875"/>
        </a:xfrm>
        <a:solidFill>
          <a:srgbClr val="FFFFFF"/>
        </a:solidFill>
      </xdr:grpSpPr>
      <xdr:sp>
        <xdr:nvSpPr>
          <xdr:cNvPr id="10" name="Rectangle 10"/>
          <xdr:cNvSpPr>
            <a:spLocks/>
          </xdr:cNvSpPr>
        </xdr:nvSpPr>
        <xdr:spPr>
          <a:xfrm>
            <a:off x="11439525" y="4781550"/>
            <a:ext cx="3038475" cy="1285875"/>
          </a:xfrm>
          <a:prstGeom prst="rect">
            <a:avLst/>
          </a:prstGeom>
          <a:solidFill>
            <a:srgbClr val="FFFFFF"/>
          </a:solidFill>
          <a:ln w="0" cmpd="sng">
            <a:solidFill>
              <a:srgbClr val="000000"/>
            </a:solidFill>
            <a:headEnd type="none"/>
            <a:tailEnd type="none"/>
          </a:ln>
        </xdr:spPr>
        <xdr:txBody>
          <a:bodyPr vertOverflow="clip" wrap="square" lIns="18288" tIns="0" rIns="0" bIns="0"/>
          <a:p>
            <a:pPr algn="l">
              <a:defRPr/>
            </a:pPr>
            <a:r>
              <a:rPr lang="en-US" cap="none" sz="1200" b="1" i="0" u="none" baseline="0">
                <a:solidFill>
                  <a:srgbClr val="000000"/>
                </a:solidFill>
              </a:rPr>
              <a:t>Remarque :
</a:t>
            </a:r>
            <a:r>
              <a:rPr lang="en-US" cap="none" sz="1200" b="0" i="0" u="none" baseline="0">
                <a:solidFill>
                  <a:srgbClr val="000000"/>
                </a:solidFill>
              </a:rPr>
              <a:t>Pour noter vos dysfontionnement , l'outil  vous propose une " fiche d'alerte " préétablie. </a:t>
            </a:r>
          </a:p>
        </xdr:txBody>
      </xdr:sp>
      <xdr:sp>
        <xdr:nvSpPr>
          <xdr:cNvPr id="11" name="Chevron 11">
            <a:hlinkClick r:id="rId7"/>
          </xdr:cNvPr>
          <xdr:cNvSpPr>
            <a:spLocks/>
          </xdr:cNvSpPr>
        </xdr:nvSpPr>
        <xdr:spPr>
          <a:xfrm>
            <a:off x="12186230" y="5573970"/>
            <a:ext cx="1580767" cy="415659"/>
          </a:xfrm>
          <a:prstGeom prst="chevron">
            <a:avLst>
              <a:gd name="adj" fmla="val 36851"/>
            </a:avLst>
          </a:prstGeom>
          <a:gradFill rotWithShape="1">
            <a:gsLst>
              <a:gs pos="0">
                <a:srgbClr val="9CC746"/>
              </a:gs>
              <a:gs pos="20000">
                <a:srgbClr val="9BC348"/>
              </a:gs>
              <a:gs pos="100000">
                <a:srgbClr val="769535"/>
              </a:gs>
            </a:gsLst>
            <a:lin ang="5400000" scaled="1"/>
          </a:gradFill>
          <a:ln w="0" cmpd="sng">
            <a:noFill/>
          </a:ln>
        </xdr:spPr>
        <xdr:txBody>
          <a:bodyPr vertOverflow="clip" wrap="square" lIns="18288" tIns="0" rIns="0" bIns="0" anchor="ctr"/>
          <a:p>
            <a:pPr algn="ctr">
              <a:defRPr/>
            </a:pPr>
            <a:r>
              <a:rPr lang="en-US" cap="none" sz="1200" b="1" i="0" u="none" baseline="0">
                <a:solidFill>
                  <a:srgbClr val="000000"/>
                </a:solidFill>
              </a:rPr>
              <a:t>Fiche d'alerte</a:t>
            </a:r>
          </a:p>
        </xdr:txBody>
      </xdr:sp>
    </xdr:grpSp>
    <xdr:clientData/>
  </xdr:twoCellAnchor>
  <xdr:twoCellAnchor>
    <xdr:from>
      <xdr:col>13</xdr:col>
      <xdr:colOff>9525</xdr:colOff>
      <xdr:row>9</xdr:row>
      <xdr:rowOff>133350</xdr:rowOff>
    </xdr:from>
    <xdr:to>
      <xdr:col>18</xdr:col>
      <xdr:colOff>38100</xdr:colOff>
      <xdr:row>17</xdr:row>
      <xdr:rowOff>104775</xdr:rowOff>
    </xdr:to>
    <xdr:grpSp>
      <xdr:nvGrpSpPr>
        <xdr:cNvPr id="12" name="Groupe 15"/>
        <xdr:cNvGrpSpPr>
          <a:grpSpLocks/>
        </xdr:cNvGrpSpPr>
      </xdr:nvGrpSpPr>
      <xdr:grpSpPr>
        <a:xfrm>
          <a:off x="9915525" y="1590675"/>
          <a:ext cx="3838575" cy="1266825"/>
          <a:chOff x="11410950" y="1404605"/>
          <a:chExt cx="3838575" cy="1262396"/>
        </a:xfrm>
        <a:solidFill>
          <a:srgbClr val="FFFFFF"/>
        </a:solidFill>
      </xdr:grpSpPr>
      <xdr:pic>
        <xdr:nvPicPr>
          <xdr:cNvPr id="13" name="Image 2"/>
          <xdr:cNvPicPr preferRelativeResize="1">
            <a:picLocks noChangeAspect="1"/>
          </xdr:cNvPicPr>
        </xdr:nvPicPr>
        <xdr:blipFill>
          <a:blip r:embed="rId8"/>
          <a:srcRect l="25784" t="75187" r="41270" b="17196"/>
          <a:stretch>
            <a:fillRect/>
          </a:stretch>
        </xdr:blipFill>
        <xdr:spPr>
          <a:xfrm>
            <a:off x="11420546" y="1819302"/>
            <a:ext cx="3809786" cy="847699"/>
          </a:xfrm>
          <a:prstGeom prst="rect">
            <a:avLst/>
          </a:prstGeom>
          <a:noFill/>
          <a:ln w="9525" cmpd="sng">
            <a:noFill/>
          </a:ln>
        </xdr:spPr>
      </xdr:pic>
      <xdr:sp>
        <xdr:nvSpPr>
          <xdr:cNvPr id="14" name="Rectangle 13"/>
          <xdr:cNvSpPr>
            <a:spLocks/>
          </xdr:cNvSpPr>
        </xdr:nvSpPr>
        <xdr:spPr>
          <a:xfrm>
            <a:off x="11410950" y="1404605"/>
            <a:ext cx="3838575" cy="443101"/>
          </a:xfrm>
          <a:prstGeom prst="rect">
            <a:avLst/>
          </a:prstGeom>
          <a:solidFill>
            <a:srgbClr val="FFFFFF"/>
          </a:solidFill>
          <a:ln w="9525" cmpd="sng">
            <a:noFill/>
          </a:ln>
        </xdr:spPr>
        <xdr:txBody>
          <a:bodyPr vertOverflow="clip" wrap="square" lIns="18288" tIns="0" rIns="0" bIns="0" anchor="ctr"/>
          <a:p>
            <a:pPr algn="ctr">
              <a:defRPr/>
            </a:pPr>
            <a:r>
              <a:rPr lang="en-US" cap="none" sz="1100" b="1" i="0" u="none" baseline="0">
                <a:solidFill>
                  <a:srgbClr val="000000"/>
                </a:solidFill>
              </a:rPr>
              <a:t>Proposition d'interprétation de votre résultat</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152400</xdr:rowOff>
    </xdr:from>
    <xdr:to>
      <xdr:col>2</xdr:col>
      <xdr:colOff>590550</xdr:colOff>
      <xdr:row>2</xdr:row>
      <xdr:rowOff>85725</xdr:rowOff>
    </xdr:to>
    <xdr:sp>
      <xdr:nvSpPr>
        <xdr:cNvPr id="1" name="Text Box 1"/>
        <xdr:cNvSpPr txBox="1">
          <a:spLocks noChangeArrowheads="1"/>
        </xdr:cNvSpPr>
      </xdr:nvSpPr>
      <xdr:spPr>
        <a:xfrm>
          <a:off x="2343150" y="152400"/>
          <a:ext cx="1238250" cy="2571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FICHE D'ALERTE</a:t>
          </a:r>
        </a:p>
      </xdr:txBody>
    </xdr:sp>
    <xdr:clientData/>
  </xdr:twoCellAnchor>
  <xdr:twoCellAnchor>
    <xdr:from>
      <xdr:col>5</xdr:col>
      <xdr:colOff>9525</xdr:colOff>
      <xdr:row>0</xdr:row>
      <xdr:rowOff>28575</xdr:rowOff>
    </xdr:from>
    <xdr:to>
      <xdr:col>7</xdr:col>
      <xdr:colOff>0</xdr:colOff>
      <xdr:row>4</xdr:row>
      <xdr:rowOff>85725</xdr:rowOff>
    </xdr:to>
    <xdr:grpSp>
      <xdr:nvGrpSpPr>
        <xdr:cNvPr id="2" name="Groupe 9"/>
        <xdr:cNvGrpSpPr>
          <a:grpSpLocks/>
        </xdr:cNvGrpSpPr>
      </xdr:nvGrpSpPr>
      <xdr:grpSpPr>
        <a:xfrm>
          <a:off x="6915150" y="28575"/>
          <a:ext cx="1514475" cy="704850"/>
          <a:chOff x="6896100" y="1314450"/>
          <a:chExt cx="1514475" cy="704850"/>
        </a:xfrm>
        <a:solidFill>
          <a:srgbClr val="FFFFFF"/>
        </a:solidFill>
      </xdr:grpSpPr>
      <xdr:sp>
        <xdr:nvSpPr>
          <xdr:cNvPr id="3" name="Rectangle 3"/>
          <xdr:cNvSpPr>
            <a:spLocks/>
          </xdr:cNvSpPr>
        </xdr:nvSpPr>
        <xdr:spPr>
          <a:xfrm>
            <a:off x="6896100" y="1314450"/>
            <a:ext cx="1514475" cy="7048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sp>
        <xdr:nvSpPr>
          <xdr:cNvPr id="4" name="Chevron 8">
            <a:hlinkClick r:id="rId1"/>
          </xdr:cNvPr>
          <xdr:cNvSpPr>
            <a:spLocks/>
          </xdr:cNvSpPr>
        </xdr:nvSpPr>
        <xdr:spPr>
          <a:xfrm>
            <a:off x="7106233" y="1504231"/>
            <a:ext cx="1216123" cy="379562"/>
          </a:xfrm>
          <a:prstGeom prst="chevron">
            <a:avLst>
              <a:gd name="adj" fmla="val 34393"/>
            </a:avLst>
          </a:prstGeom>
          <a:gradFill rotWithShape="1">
            <a:gsLst>
              <a:gs pos="0">
                <a:srgbClr val="FF8F26"/>
              </a:gs>
              <a:gs pos="20000">
                <a:srgbClr val="FF8F2A"/>
              </a:gs>
              <a:gs pos="100000">
                <a:srgbClr val="CB6C1D"/>
              </a:gs>
            </a:gsLst>
            <a:lin ang="5400000" scaled="1"/>
          </a:gradFill>
          <a:ln w="9525" cmpd="sng">
            <a:noFill/>
          </a:ln>
        </xdr:spPr>
        <xdr:txBody>
          <a:bodyPr vertOverflow="clip" wrap="square" lIns="18288" tIns="0" rIns="0" bIns="0" anchor="ctr"/>
          <a:p>
            <a:pPr algn="ctr">
              <a:defRPr/>
            </a:pPr>
            <a:r>
              <a:rPr lang="en-US" cap="none" sz="1100" b="1" i="0" u="none" baseline="0">
                <a:solidFill>
                  <a:srgbClr val="000000"/>
                </a:solidFill>
              </a:rPr>
              <a:t>Acceuil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O44" sqref="O44"/>
    </sheetView>
  </sheetViews>
  <sheetFormatPr defaultColWidth="11.57421875" defaultRowHeight="12.75"/>
  <cols>
    <col min="1" max="16384" width="11.421875" style="0" customWidth="1"/>
  </cols>
  <sheetData/>
  <sheetProtection/>
  <printOptions/>
  <pageMargins left="0.2" right="0.07" top="1" bottom="1" header="0.49" footer="0.49"/>
  <pageSetup orientation="portrait" paperSize="9" scale="50"/>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11.57421875" defaultRowHeight="12.75"/>
  <cols>
    <col min="1" max="16384" width="11.421875" style="0" customWidth="1"/>
  </cols>
  <sheetData/>
  <sheetProtection/>
  <printOptions/>
  <pageMargins left="0.38" right="0.45" top="1" bottom="1" header="0.49" footer="0.49"/>
  <pageSetup orientation="landscape" paperSize="9" scale="60"/>
  <drawing r:id="rId1"/>
</worksheet>
</file>

<file path=xl/worksheets/sheet3.xml><?xml version="1.0" encoding="utf-8"?>
<worksheet xmlns="http://schemas.openxmlformats.org/spreadsheetml/2006/main" xmlns:r="http://schemas.openxmlformats.org/officeDocument/2006/relationships">
  <dimension ref="A1:O121"/>
  <sheetViews>
    <sheetView zoomScalePageLayoutView="0" workbookViewId="0" topLeftCell="A1">
      <selection activeCell="I6" sqref="I6"/>
    </sheetView>
  </sheetViews>
  <sheetFormatPr defaultColWidth="11.57421875" defaultRowHeight="12.75" outlineLevelCol="1"/>
  <cols>
    <col min="1" max="1" width="46.00390625" style="9" customWidth="1"/>
    <col min="2" max="5" width="6.00390625" style="0" customWidth="1"/>
    <col min="6" max="6" width="18.8515625" style="0" customWidth="1"/>
    <col min="7" max="7" width="11.421875" style="0" hidden="1" customWidth="1" outlineLevel="1"/>
    <col min="8" max="8" width="11.421875" style="0" customWidth="1" collapsed="1"/>
    <col min="9" max="16384" width="11.421875" style="0" customWidth="1"/>
  </cols>
  <sheetData>
    <row r="1" spans="1:6" ht="16.5" customHeight="1">
      <c r="A1" s="62" t="s">
        <v>117</v>
      </c>
      <c r="B1" s="63"/>
      <c r="C1" s="63"/>
      <c r="D1" s="63"/>
      <c r="E1" s="63"/>
      <c r="F1" s="63"/>
    </row>
    <row r="2" spans="1:6" ht="20.25">
      <c r="A2" s="63"/>
      <c r="B2" s="63"/>
      <c r="C2" s="63"/>
      <c r="D2" s="63"/>
      <c r="E2" s="63"/>
      <c r="F2" s="63"/>
    </row>
    <row r="3" spans="1:6" ht="20.25">
      <c r="A3" s="63"/>
      <c r="B3" s="63"/>
      <c r="C3" s="63"/>
      <c r="D3" s="63"/>
      <c r="E3" s="63"/>
      <c r="F3" s="63"/>
    </row>
    <row r="4" spans="1:6" ht="20.25">
      <c r="A4" s="64"/>
      <c r="B4" s="64"/>
      <c r="C4" s="64"/>
      <c r="D4" s="64"/>
      <c r="E4" s="64"/>
      <c r="F4" s="64"/>
    </row>
    <row r="5" spans="1:6" ht="38.25">
      <c r="A5" s="34" t="s">
        <v>118</v>
      </c>
      <c r="B5" s="34" t="s">
        <v>28</v>
      </c>
      <c r="C5" s="34" t="s">
        <v>25</v>
      </c>
      <c r="D5" s="34" t="s">
        <v>26</v>
      </c>
      <c r="E5" s="34" t="s">
        <v>27</v>
      </c>
      <c r="F5" s="34" t="s">
        <v>24</v>
      </c>
    </row>
    <row r="6" spans="1:6" ht="54.75" customHeight="1">
      <c r="A6" s="57" t="s">
        <v>39</v>
      </c>
      <c r="B6" s="68"/>
      <c r="C6" s="68"/>
      <c r="D6" s="68"/>
      <c r="E6" s="68"/>
      <c r="F6" s="69"/>
    </row>
    <row r="7" spans="1:7" ht="51" customHeight="1">
      <c r="A7" s="30" t="s">
        <v>40</v>
      </c>
      <c r="B7" s="15"/>
      <c r="C7" s="15"/>
      <c r="D7" s="15"/>
      <c r="E7" s="15"/>
      <c r="F7" s="17"/>
      <c r="G7">
        <v>1</v>
      </c>
    </row>
    <row r="8" spans="1:7" ht="38.25">
      <c r="A8" s="30" t="s">
        <v>41</v>
      </c>
      <c r="B8" s="15"/>
      <c r="C8" s="15"/>
      <c r="D8" s="15"/>
      <c r="E8" s="15"/>
      <c r="F8" s="17"/>
      <c r="G8">
        <v>4</v>
      </c>
    </row>
    <row r="9" spans="1:7" ht="36" customHeight="1">
      <c r="A9" s="30" t="s">
        <v>42</v>
      </c>
      <c r="B9" s="15"/>
      <c r="C9" s="15"/>
      <c r="D9" s="15"/>
      <c r="E9" s="15"/>
      <c r="F9" s="17"/>
      <c r="G9">
        <v>4</v>
      </c>
    </row>
    <row r="10" spans="1:7" ht="39" customHeight="1">
      <c r="A10" s="30" t="s">
        <v>0</v>
      </c>
      <c r="B10" s="15"/>
      <c r="C10" s="15"/>
      <c r="D10" s="15"/>
      <c r="E10" s="15"/>
      <c r="F10" s="17"/>
      <c r="G10">
        <v>4</v>
      </c>
    </row>
    <row r="11" spans="1:7" ht="89.25">
      <c r="A11" s="30" t="s">
        <v>1</v>
      </c>
      <c r="B11" s="15"/>
      <c r="C11" s="15"/>
      <c r="D11" s="15"/>
      <c r="E11" s="15"/>
      <c r="F11" s="17"/>
      <c r="G11">
        <v>4</v>
      </c>
    </row>
    <row r="12" spans="1:7" ht="51">
      <c r="A12" s="30" t="s">
        <v>2</v>
      </c>
      <c r="B12" s="15"/>
      <c r="C12" s="15"/>
      <c r="D12" s="15"/>
      <c r="E12" s="15"/>
      <c r="F12" s="16"/>
      <c r="G12">
        <v>1</v>
      </c>
    </row>
    <row r="13" spans="1:7" ht="51" customHeight="1">
      <c r="A13" s="30" t="s">
        <v>48</v>
      </c>
      <c r="B13" s="15"/>
      <c r="C13" s="15"/>
      <c r="D13" s="15"/>
      <c r="E13" s="15"/>
      <c r="F13" s="5"/>
      <c r="G13">
        <v>0</v>
      </c>
    </row>
    <row r="14" spans="1:6" ht="67.5" customHeight="1">
      <c r="A14" s="57" t="s">
        <v>125</v>
      </c>
      <c r="B14" s="73"/>
      <c r="C14" s="73"/>
      <c r="D14" s="73"/>
      <c r="E14" s="73"/>
      <c r="F14" s="74"/>
    </row>
    <row r="15" spans="1:7" ht="51" customHeight="1">
      <c r="A15" s="31" t="s">
        <v>49</v>
      </c>
      <c r="B15" s="1"/>
      <c r="C15" s="1"/>
      <c r="D15" s="1"/>
      <c r="E15" s="1"/>
      <c r="F15" s="2"/>
      <c r="G15">
        <v>4</v>
      </c>
    </row>
    <row r="16" spans="1:7" ht="38.25">
      <c r="A16" s="31" t="s">
        <v>50</v>
      </c>
      <c r="B16" s="1"/>
      <c r="C16" s="1"/>
      <c r="D16" s="1"/>
      <c r="E16" s="1"/>
      <c r="F16" s="2"/>
      <c r="G16">
        <v>4</v>
      </c>
    </row>
    <row r="17" spans="1:7" ht="51" customHeight="1">
      <c r="A17" s="31" t="s">
        <v>51</v>
      </c>
      <c r="B17" s="1"/>
      <c r="C17" s="1"/>
      <c r="D17" s="1"/>
      <c r="E17" s="1"/>
      <c r="F17" s="2"/>
      <c r="G17">
        <v>1</v>
      </c>
    </row>
    <row r="18" spans="1:7" ht="51" customHeight="1">
      <c r="A18" s="31" t="s">
        <v>52</v>
      </c>
      <c r="B18" s="1"/>
      <c r="C18" s="1"/>
      <c r="D18" s="1"/>
      <c r="E18" s="1"/>
      <c r="F18" s="2"/>
      <c r="G18">
        <v>56</v>
      </c>
    </row>
    <row r="19" spans="1:7" ht="51" customHeight="1">
      <c r="A19" s="31" t="s">
        <v>53</v>
      </c>
      <c r="B19" s="1"/>
      <c r="C19" s="1"/>
      <c r="D19" s="1"/>
      <c r="E19" s="1"/>
      <c r="F19" s="5"/>
      <c r="G19">
        <v>4</v>
      </c>
    </row>
    <row r="20" spans="1:7" ht="51" customHeight="1">
      <c r="A20" s="31" t="s">
        <v>54</v>
      </c>
      <c r="B20" s="1"/>
      <c r="C20" s="1"/>
      <c r="D20" s="1"/>
      <c r="E20" s="1"/>
      <c r="F20" s="2"/>
      <c r="G20">
        <v>4</v>
      </c>
    </row>
    <row r="21" spans="1:7" ht="89.25">
      <c r="A21" s="31" t="s">
        <v>3</v>
      </c>
      <c r="B21" s="1"/>
      <c r="C21" s="1"/>
      <c r="D21" s="1"/>
      <c r="E21" s="1"/>
      <c r="F21" s="2"/>
      <c r="G21">
        <v>4</v>
      </c>
    </row>
    <row r="22" spans="1:6" ht="69" customHeight="1">
      <c r="A22" s="57" t="s">
        <v>126</v>
      </c>
      <c r="B22" s="60"/>
      <c r="C22" s="60"/>
      <c r="D22" s="60"/>
      <c r="E22" s="60"/>
      <c r="F22" s="61"/>
    </row>
    <row r="23" spans="1:7" ht="76.5">
      <c r="A23" s="32" t="s">
        <v>4</v>
      </c>
      <c r="B23" s="1"/>
      <c r="C23" s="1"/>
      <c r="D23" s="1"/>
      <c r="E23" s="1"/>
      <c r="F23" s="3"/>
      <c r="G23">
        <v>1</v>
      </c>
    </row>
    <row r="24" spans="1:7" ht="51" customHeight="1">
      <c r="A24" s="32" t="s">
        <v>5</v>
      </c>
      <c r="B24" s="1"/>
      <c r="C24" s="1"/>
      <c r="D24" s="1"/>
      <c r="E24" s="1"/>
      <c r="F24" s="3"/>
      <c r="G24">
        <v>1</v>
      </c>
    </row>
    <row r="25" spans="1:7" ht="63.75">
      <c r="A25" s="31" t="s">
        <v>60</v>
      </c>
      <c r="B25" s="1"/>
      <c r="C25" s="1"/>
      <c r="D25" s="1"/>
      <c r="E25" s="1"/>
      <c r="F25" s="2"/>
      <c r="G25">
        <v>1</v>
      </c>
    </row>
    <row r="26" spans="1:7" ht="51">
      <c r="A26" s="31" t="s">
        <v>61</v>
      </c>
      <c r="B26" s="1"/>
      <c r="C26" s="1"/>
      <c r="D26" s="1"/>
      <c r="E26" s="1"/>
      <c r="F26" s="2"/>
      <c r="G26">
        <v>1</v>
      </c>
    </row>
    <row r="27" spans="1:6" ht="68.25" customHeight="1">
      <c r="A27" s="57" t="s">
        <v>92</v>
      </c>
      <c r="B27" s="58"/>
      <c r="C27" s="58"/>
      <c r="D27" s="58"/>
      <c r="E27" s="58"/>
      <c r="F27" s="59"/>
    </row>
    <row r="28" spans="1:7" ht="51" customHeight="1">
      <c r="A28" s="31" t="s">
        <v>62</v>
      </c>
      <c r="B28" s="1"/>
      <c r="C28" s="1"/>
      <c r="D28" s="1"/>
      <c r="E28" s="1"/>
      <c r="F28" s="2"/>
      <c r="G28">
        <v>4</v>
      </c>
    </row>
    <row r="29" spans="1:7" ht="51" customHeight="1">
      <c r="A29" s="31" t="s">
        <v>63</v>
      </c>
      <c r="B29" s="1"/>
      <c r="C29" s="1"/>
      <c r="D29" s="1"/>
      <c r="E29" s="1"/>
      <c r="F29" s="2"/>
      <c r="G29">
        <v>4</v>
      </c>
    </row>
    <row r="30" spans="1:7" ht="51" customHeight="1">
      <c r="A30" s="31" t="s">
        <v>64</v>
      </c>
      <c r="B30" s="1"/>
      <c r="C30" s="1"/>
      <c r="D30" s="1"/>
      <c r="E30" s="1"/>
      <c r="F30" s="2"/>
      <c r="G30">
        <v>4</v>
      </c>
    </row>
    <row r="31" spans="1:7" ht="51" customHeight="1">
      <c r="A31" s="31" t="s">
        <v>65</v>
      </c>
      <c r="B31" s="1"/>
      <c r="C31" s="1"/>
      <c r="D31" s="1"/>
      <c r="E31" s="1"/>
      <c r="F31" s="2"/>
      <c r="G31">
        <v>1</v>
      </c>
    </row>
    <row r="32" spans="1:8" ht="51" customHeight="1">
      <c r="A32" s="31" t="s">
        <v>66</v>
      </c>
      <c r="B32" s="1"/>
      <c r="C32" s="1"/>
      <c r="D32" s="1"/>
      <c r="E32" s="1"/>
      <c r="F32" s="2"/>
      <c r="G32">
        <v>4</v>
      </c>
      <c r="H32" s="18"/>
    </row>
    <row r="33" spans="1:6" ht="55.5" customHeight="1">
      <c r="A33" s="57" t="s">
        <v>94</v>
      </c>
      <c r="B33" s="60"/>
      <c r="C33" s="60"/>
      <c r="D33" s="60"/>
      <c r="E33" s="60"/>
      <c r="F33" s="61"/>
    </row>
    <row r="34" spans="1:7" ht="51" customHeight="1">
      <c r="A34" s="31" t="s">
        <v>67</v>
      </c>
      <c r="B34" s="1"/>
      <c r="C34" s="1"/>
      <c r="D34" s="1"/>
      <c r="E34" s="1"/>
      <c r="F34" s="2"/>
      <c r="G34">
        <v>4</v>
      </c>
    </row>
    <row r="35" spans="1:7" ht="51" customHeight="1">
      <c r="A35" s="31" t="s">
        <v>43</v>
      </c>
      <c r="B35" s="1"/>
      <c r="C35" s="1"/>
      <c r="D35" s="1"/>
      <c r="E35" s="1"/>
      <c r="F35" s="2"/>
      <c r="G35">
        <v>4</v>
      </c>
    </row>
    <row r="36" spans="1:7" ht="51" customHeight="1">
      <c r="A36" s="30" t="s">
        <v>44</v>
      </c>
      <c r="B36" s="1"/>
      <c r="C36" s="1"/>
      <c r="D36" s="1"/>
      <c r="E36" s="1"/>
      <c r="F36" s="2"/>
      <c r="G36">
        <v>4</v>
      </c>
    </row>
    <row r="37" spans="1:7" ht="51" customHeight="1">
      <c r="A37" s="31" t="s">
        <v>45</v>
      </c>
      <c r="B37" s="1"/>
      <c r="C37" s="1"/>
      <c r="D37" s="1"/>
      <c r="E37" s="1"/>
      <c r="F37" s="2"/>
      <c r="G37">
        <v>4</v>
      </c>
    </row>
    <row r="38" spans="1:7" ht="51" customHeight="1">
      <c r="A38" s="31" t="s">
        <v>46</v>
      </c>
      <c r="B38" s="1"/>
      <c r="C38" s="1"/>
      <c r="D38" s="1"/>
      <c r="E38" s="1"/>
      <c r="F38" s="2"/>
      <c r="G38">
        <v>4</v>
      </c>
    </row>
    <row r="39" spans="1:7" ht="51" customHeight="1">
      <c r="A39" s="31" t="s">
        <v>47</v>
      </c>
      <c r="B39" s="1"/>
      <c r="C39" s="1"/>
      <c r="D39" s="1"/>
      <c r="E39" s="1"/>
      <c r="F39" s="2"/>
      <c r="G39">
        <v>4</v>
      </c>
    </row>
    <row r="40" spans="1:7" ht="51" customHeight="1">
      <c r="A40" s="31" t="s">
        <v>74</v>
      </c>
      <c r="B40" s="1"/>
      <c r="C40" s="1"/>
      <c r="D40" s="1"/>
      <c r="E40" s="1"/>
      <c r="F40" s="2"/>
      <c r="G40">
        <v>4</v>
      </c>
    </row>
    <row r="41" spans="1:7" ht="51" customHeight="1">
      <c r="A41" s="31" t="s">
        <v>75</v>
      </c>
      <c r="B41" s="1"/>
      <c r="C41" s="1"/>
      <c r="D41" s="1"/>
      <c r="E41" s="1"/>
      <c r="F41" s="2"/>
      <c r="G41">
        <v>4</v>
      </c>
    </row>
    <row r="42" spans="1:7" ht="51" customHeight="1">
      <c r="A42" s="31" t="s">
        <v>76</v>
      </c>
      <c r="B42" s="1"/>
      <c r="C42" s="1"/>
      <c r="D42" s="1"/>
      <c r="E42" s="1"/>
      <c r="F42" s="2"/>
      <c r="G42">
        <v>4</v>
      </c>
    </row>
    <row r="43" spans="1:6" ht="41.25" customHeight="1">
      <c r="A43" s="57" t="s">
        <v>96</v>
      </c>
      <c r="B43" s="58"/>
      <c r="C43" s="58"/>
      <c r="D43" s="58"/>
      <c r="E43" s="58"/>
      <c r="F43" s="59"/>
    </row>
    <row r="44" spans="1:8" ht="51" customHeight="1">
      <c r="A44" s="31" t="s">
        <v>77</v>
      </c>
      <c r="B44" s="1"/>
      <c r="C44" s="1"/>
      <c r="D44" s="1"/>
      <c r="E44" s="1"/>
      <c r="F44" s="5"/>
      <c r="G44">
        <v>4</v>
      </c>
      <c r="H44" s="20"/>
    </row>
    <row r="45" spans="1:7" ht="51" customHeight="1">
      <c r="A45" s="31" t="s">
        <v>78</v>
      </c>
      <c r="B45" s="1"/>
      <c r="C45" s="1"/>
      <c r="D45" s="1"/>
      <c r="E45" s="1"/>
      <c r="F45" s="5"/>
      <c r="G45">
        <v>4</v>
      </c>
    </row>
    <row r="46" spans="1:7" ht="51" customHeight="1">
      <c r="A46" s="31" t="s">
        <v>79</v>
      </c>
      <c r="B46" s="1"/>
      <c r="C46" s="1"/>
      <c r="D46" s="1"/>
      <c r="E46" s="1"/>
      <c r="F46" s="5"/>
      <c r="G46">
        <v>4</v>
      </c>
    </row>
    <row r="47" spans="1:7" ht="51" customHeight="1">
      <c r="A47" s="31" t="s">
        <v>55</v>
      </c>
      <c r="B47" s="1"/>
      <c r="C47" s="1"/>
      <c r="D47" s="1"/>
      <c r="E47" s="1"/>
      <c r="F47" s="2"/>
      <c r="G47">
        <v>3</v>
      </c>
    </row>
    <row r="48" spans="1:7" ht="51" customHeight="1">
      <c r="A48" s="31" t="s">
        <v>56</v>
      </c>
      <c r="B48" s="1"/>
      <c r="C48" s="1"/>
      <c r="D48" s="1"/>
      <c r="E48" s="1"/>
      <c r="F48" s="2"/>
      <c r="G48">
        <v>2</v>
      </c>
    </row>
    <row r="49" spans="1:7" ht="51" customHeight="1">
      <c r="A49" s="33" t="s">
        <v>57</v>
      </c>
      <c r="B49" s="28"/>
      <c r="C49" s="28"/>
      <c r="D49" s="28"/>
      <c r="E49" s="28"/>
      <c r="F49" s="29"/>
      <c r="G49">
        <v>4</v>
      </c>
    </row>
    <row r="50" spans="1:6" ht="81" customHeight="1">
      <c r="A50" s="70" t="s">
        <v>98</v>
      </c>
      <c r="B50" s="71"/>
      <c r="C50" s="71"/>
      <c r="D50" s="71"/>
      <c r="E50" s="71"/>
      <c r="F50" s="72"/>
    </row>
    <row r="51" spans="1:7" ht="51" customHeight="1">
      <c r="A51" s="30" t="s">
        <v>58</v>
      </c>
      <c r="B51" s="1"/>
      <c r="C51" s="1"/>
      <c r="D51" s="1"/>
      <c r="E51" s="1"/>
      <c r="F51" s="5"/>
      <c r="G51">
        <v>1</v>
      </c>
    </row>
    <row r="52" spans="1:7" ht="51" customHeight="1">
      <c r="A52" s="30" t="s">
        <v>59</v>
      </c>
      <c r="B52" s="1"/>
      <c r="C52" s="1"/>
      <c r="D52" s="1"/>
      <c r="E52" s="1"/>
      <c r="F52" s="5"/>
      <c r="G52">
        <v>4</v>
      </c>
    </row>
    <row r="53" spans="1:7" ht="76.5">
      <c r="A53" s="30" t="s">
        <v>86</v>
      </c>
      <c r="B53" s="1"/>
      <c r="C53" s="1"/>
      <c r="D53" s="1"/>
      <c r="E53" s="1"/>
      <c r="F53" s="5"/>
      <c r="G53">
        <v>2</v>
      </c>
    </row>
    <row r="54" spans="1:7" ht="51" customHeight="1">
      <c r="A54" s="30" t="s">
        <v>87</v>
      </c>
      <c r="B54" s="1"/>
      <c r="C54" s="1"/>
      <c r="D54" s="1"/>
      <c r="E54" s="1"/>
      <c r="F54" s="5"/>
      <c r="G54">
        <v>4</v>
      </c>
    </row>
    <row r="55" spans="1:7" ht="89.25">
      <c r="A55" s="30" t="s">
        <v>88</v>
      </c>
      <c r="B55" s="1"/>
      <c r="C55" s="1"/>
      <c r="D55" s="1"/>
      <c r="E55" s="1"/>
      <c r="F55" s="5"/>
      <c r="G55">
        <v>3</v>
      </c>
    </row>
    <row r="56" spans="1:6" ht="53.25" customHeight="1">
      <c r="A56" s="65" t="s">
        <v>107</v>
      </c>
      <c r="B56" s="66"/>
      <c r="C56" s="66"/>
      <c r="D56" s="66"/>
      <c r="E56" s="66"/>
      <c r="F56" s="67"/>
    </row>
    <row r="57" spans="1:7" ht="51" customHeight="1">
      <c r="A57" s="30" t="s">
        <v>89</v>
      </c>
      <c r="B57" s="1"/>
      <c r="C57" s="1"/>
      <c r="D57" s="1"/>
      <c r="E57" s="1"/>
      <c r="F57" s="5"/>
      <c r="G57">
        <v>4</v>
      </c>
    </row>
    <row r="58" spans="1:7" ht="51" customHeight="1">
      <c r="A58" s="30" t="s">
        <v>90</v>
      </c>
      <c r="B58" s="1"/>
      <c r="C58" s="1"/>
      <c r="D58" s="1"/>
      <c r="E58" s="1"/>
      <c r="F58" s="5"/>
      <c r="G58">
        <v>4</v>
      </c>
    </row>
    <row r="59" spans="1:7" ht="51" customHeight="1">
      <c r="A59" s="30" t="s">
        <v>91</v>
      </c>
      <c r="B59" s="1"/>
      <c r="C59" s="1"/>
      <c r="D59" s="1"/>
      <c r="E59" s="1"/>
      <c r="F59" s="5"/>
      <c r="G59">
        <v>4</v>
      </c>
    </row>
    <row r="60" spans="1:7" ht="51" customHeight="1">
      <c r="A60" s="30" t="s">
        <v>68</v>
      </c>
      <c r="B60" s="1"/>
      <c r="C60" s="1"/>
      <c r="D60" s="1"/>
      <c r="E60" s="1"/>
      <c r="F60" s="5"/>
      <c r="G60">
        <v>2</v>
      </c>
    </row>
    <row r="61" spans="1:7" ht="51" customHeight="1">
      <c r="A61" s="30" t="s">
        <v>69</v>
      </c>
      <c r="B61" s="1"/>
      <c r="C61" s="1"/>
      <c r="D61" s="1"/>
      <c r="E61" s="1"/>
      <c r="F61" s="5"/>
      <c r="G61">
        <v>3</v>
      </c>
    </row>
    <row r="62" spans="1:7" ht="51" customHeight="1">
      <c r="A62" s="30" t="s">
        <v>70</v>
      </c>
      <c r="B62" s="1"/>
      <c r="C62" s="1"/>
      <c r="D62" s="1"/>
      <c r="E62" s="1"/>
      <c r="F62" s="5"/>
      <c r="G62">
        <v>2</v>
      </c>
    </row>
    <row r="63" spans="1:7" ht="51" customHeight="1">
      <c r="A63" s="30" t="s">
        <v>71</v>
      </c>
      <c r="B63" s="1"/>
      <c r="C63" s="1"/>
      <c r="D63" s="1"/>
      <c r="E63" s="1"/>
      <c r="F63" s="5"/>
      <c r="G63">
        <v>4</v>
      </c>
    </row>
    <row r="64" spans="1:7" ht="63.75">
      <c r="A64" s="31" t="s">
        <v>72</v>
      </c>
      <c r="B64" s="1"/>
      <c r="C64" s="1"/>
      <c r="D64" s="1"/>
      <c r="E64" s="1"/>
      <c r="F64" s="5"/>
      <c r="G64">
        <v>4</v>
      </c>
    </row>
    <row r="65" spans="1:6" ht="54" customHeight="1">
      <c r="A65" s="65" t="s">
        <v>109</v>
      </c>
      <c r="B65" s="66"/>
      <c r="C65" s="66"/>
      <c r="D65" s="66"/>
      <c r="E65" s="66"/>
      <c r="F65" s="67"/>
    </row>
    <row r="66" spans="1:7" ht="51" customHeight="1">
      <c r="A66" s="31" t="s">
        <v>73</v>
      </c>
      <c r="B66" s="1"/>
      <c r="C66" s="1"/>
      <c r="D66" s="1"/>
      <c r="E66" s="1"/>
      <c r="F66" s="2"/>
      <c r="G66">
        <v>1</v>
      </c>
    </row>
    <row r="67" spans="1:7" ht="51" customHeight="1">
      <c r="A67" s="31" t="s">
        <v>100</v>
      </c>
      <c r="B67" s="1"/>
      <c r="C67" s="1"/>
      <c r="D67" s="1"/>
      <c r="E67" s="1"/>
      <c r="F67" s="2"/>
      <c r="G67">
        <v>1</v>
      </c>
    </row>
    <row r="68" spans="1:7" ht="76.5">
      <c r="A68" s="31" t="s">
        <v>101</v>
      </c>
      <c r="B68" s="1"/>
      <c r="C68" s="1"/>
      <c r="D68" s="1"/>
      <c r="E68" s="1"/>
      <c r="F68" s="2"/>
      <c r="G68">
        <v>1</v>
      </c>
    </row>
    <row r="69" spans="1:7" ht="51" customHeight="1">
      <c r="A69" s="31" t="s">
        <v>102</v>
      </c>
      <c r="B69" s="1"/>
      <c r="C69" s="1"/>
      <c r="D69" s="1"/>
      <c r="E69" s="1"/>
      <c r="F69" s="2"/>
      <c r="G69">
        <v>1</v>
      </c>
    </row>
    <row r="70" spans="1:7" ht="51" customHeight="1">
      <c r="A70" s="31" t="s">
        <v>103</v>
      </c>
      <c r="B70" s="1"/>
      <c r="C70" s="1"/>
      <c r="D70" s="1"/>
      <c r="E70" s="1"/>
      <c r="F70" s="2"/>
      <c r="G70">
        <v>1</v>
      </c>
    </row>
    <row r="71" spans="1:7" ht="51" customHeight="1">
      <c r="A71" s="31" t="s">
        <v>104</v>
      </c>
      <c r="B71" s="1"/>
      <c r="C71" s="1"/>
      <c r="D71" s="1"/>
      <c r="E71" s="1"/>
      <c r="F71" s="2"/>
      <c r="G71">
        <v>4</v>
      </c>
    </row>
    <row r="72" spans="1:7" ht="51" customHeight="1">
      <c r="A72" s="31" t="s">
        <v>105</v>
      </c>
      <c r="B72" s="1"/>
      <c r="C72" s="1"/>
      <c r="D72" s="1"/>
      <c r="E72" s="1"/>
      <c r="F72" s="2"/>
      <c r="G72">
        <v>4</v>
      </c>
    </row>
    <row r="73" spans="1:7" ht="51" customHeight="1">
      <c r="A73" s="31" t="s">
        <v>106</v>
      </c>
      <c r="B73" s="1"/>
      <c r="C73" s="1"/>
      <c r="D73" s="1"/>
      <c r="E73" s="1"/>
      <c r="F73" s="2"/>
      <c r="G73">
        <v>0</v>
      </c>
    </row>
    <row r="74" spans="1:7" ht="51" customHeight="1">
      <c r="A74" s="31" t="s">
        <v>80</v>
      </c>
      <c r="B74" s="1"/>
      <c r="C74" s="1"/>
      <c r="D74" s="1"/>
      <c r="E74" s="1"/>
      <c r="F74" s="2"/>
      <c r="G74">
        <v>4</v>
      </c>
    </row>
    <row r="75" spans="1:6" ht="59.25" customHeight="1">
      <c r="A75" s="65" t="s">
        <v>111</v>
      </c>
      <c r="B75" s="66"/>
      <c r="C75" s="66"/>
      <c r="D75" s="66"/>
      <c r="E75" s="66"/>
      <c r="F75" s="67"/>
    </row>
    <row r="76" spans="1:7" ht="51" customHeight="1">
      <c r="A76" s="30" t="s">
        <v>81</v>
      </c>
      <c r="B76" s="1"/>
      <c r="C76" s="1"/>
      <c r="D76" s="1"/>
      <c r="E76" s="1"/>
      <c r="F76" s="5"/>
      <c r="G76">
        <v>3</v>
      </c>
    </row>
    <row r="77" spans="1:7" ht="51" customHeight="1">
      <c r="A77" s="30" t="s">
        <v>82</v>
      </c>
      <c r="B77" s="1"/>
      <c r="C77" s="1"/>
      <c r="D77" s="1"/>
      <c r="E77" s="1"/>
      <c r="F77" s="5"/>
      <c r="G77">
        <v>3</v>
      </c>
    </row>
    <row r="78" spans="1:7" ht="51" customHeight="1">
      <c r="A78" s="30" t="s">
        <v>83</v>
      </c>
      <c r="B78" s="1"/>
      <c r="C78" s="1"/>
      <c r="D78" s="1"/>
      <c r="E78" s="1"/>
      <c r="F78" s="5"/>
      <c r="G78">
        <v>4</v>
      </c>
    </row>
    <row r="79" spans="1:7" ht="51" customHeight="1">
      <c r="A79" s="30" t="s">
        <v>84</v>
      </c>
      <c r="B79" s="1"/>
      <c r="C79" s="1"/>
      <c r="D79" s="1"/>
      <c r="E79" s="1"/>
      <c r="F79" s="5"/>
      <c r="G79">
        <v>4</v>
      </c>
    </row>
    <row r="80" spans="1:7" ht="51" customHeight="1">
      <c r="A80" s="30" t="s">
        <v>85</v>
      </c>
      <c r="B80" s="1"/>
      <c r="C80" s="1"/>
      <c r="D80" s="1"/>
      <c r="E80" s="1"/>
      <c r="F80" s="5"/>
      <c r="G80">
        <v>0</v>
      </c>
    </row>
    <row r="81" spans="1:7" ht="51" customHeight="1">
      <c r="A81" s="30" t="s">
        <v>120</v>
      </c>
      <c r="B81" s="1"/>
      <c r="C81" s="1"/>
      <c r="D81" s="1"/>
      <c r="E81" s="1"/>
      <c r="F81" s="5"/>
      <c r="G81">
        <v>4</v>
      </c>
    </row>
    <row r="82" spans="1:7" ht="51" customHeight="1">
      <c r="A82" s="30" t="s">
        <v>121</v>
      </c>
      <c r="B82" s="1"/>
      <c r="C82" s="1"/>
      <c r="D82" s="1"/>
      <c r="E82" s="1"/>
      <c r="F82" s="5"/>
      <c r="G82">
        <v>4</v>
      </c>
    </row>
    <row r="83" spans="1:7" ht="51" customHeight="1">
      <c r="A83" s="30" t="s">
        <v>122</v>
      </c>
      <c r="B83" s="1"/>
      <c r="C83" s="1"/>
      <c r="D83" s="1"/>
      <c r="E83" s="1"/>
      <c r="F83" s="5"/>
      <c r="G83">
        <v>4</v>
      </c>
    </row>
    <row r="84" ht="12.75"/>
    <row r="92" spans="3:6" ht="12">
      <c r="C92" s="8"/>
      <c r="D92" s="7"/>
      <c r="E92" s="7"/>
      <c r="F92" s="7"/>
    </row>
    <row r="93" spans="3:6" ht="12">
      <c r="C93" s="8"/>
      <c r="D93" s="7"/>
      <c r="E93" s="7"/>
      <c r="F93" s="7"/>
    </row>
    <row r="94" spans="3:6" ht="11.25" customHeight="1">
      <c r="C94" s="8"/>
      <c r="D94" s="7"/>
      <c r="E94" s="7"/>
      <c r="F94" s="7"/>
    </row>
    <row r="95" spans="3:6" ht="12">
      <c r="C95" s="8"/>
      <c r="D95" s="7"/>
      <c r="E95" s="7"/>
      <c r="F95" s="7"/>
    </row>
    <row r="96" spans="3:6" ht="12">
      <c r="C96" s="8"/>
      <c r="D96" s="7"/>
      <c r="E96" s="7"/>
      <c r="F96" s="7"/>
    </row>
    <row r="117" spans="14:15" ht="12.75">
      <c r="N117" s="7"/>
      <c r="O117" s="7"/>
    </row>
    <row r="118" spans="14:15" ht="12.75">
      <c r="N118" s="7"/>
      <c r="O118" s="7"/>
    </row>
    <row r="119" spans="14:15" ht="12">
      <c r="N119" s="7"/>
      <c r="O119" s="7"/>
    </row>
    <row r="120" spans="14:15" ht="12">
      <c r="N120" s="7"/>
      <c r="O120" s="7"/>
    </row>
    <row r="121" spans="14:15" ht="12">
      <c r="N121" s="7"/>
      <c r="O121" s="7"/>
    </row>
  </sheetData>
  <sheetProtection/>
  <mergeCells count="11">
    <mergeCell ref="A75:F75"/>
    <mergeCell ref="A6:F6"/>
    <mergeCell ref="A50:F50"/>
    <mergeCell ref="A14:F14"/>
    <mergeCell ref="A22:F22"/>
    <mergeCell ref="A27:F27"/>
    <mergeCell ref="A33:F33"/>
    <mergeCell ref="A1:F4"/>
    <mergeCell ref="A43:F43"/>
    <mergeCell ref="A56:F56"/>
    <mergeCell ref="A65:F65"/>
  </mergeCells>
  <printOptions/>
  <pageMargins left="0.2" right="0.08" top="0.98" bottom="0.7800000000000001" header="0.51" footer="0.51"/>
  <pageSetup firstPageNumber="2" useFirstPageNumber="1" orientation="portrait" paperSize="9" scale="95"/>
  <drawing r:id="rId2"/>
  <legacyDrawing r:id="rId1"/>
</worksheet>
</file>

<file path=xl/worksheets/sheet4.xml><?xml version="1.0" encoding="utf-8"?>
<worksheet xmlns="http://schemas.openxmlformats.org/spreadsheetml/2006/main" xmlns:r="http://schemas.openxmlformats.org/officeDocument/2006/relationships">
  <dimension ref="A1:I90"/>
  <sheetViews>
    <sheetView zoomScalePageLayoutView="0" workbookViewId="0" topLeftCell="A1">
      <selection activeCell="D17" sqref="D17"/>
    </sheetView>
  </sheetViews>
  <sheetFormatPr defaultColWidth="11.57421875" defaultRowHeight="12.75" outlineLevelCol="1"/>
  <cols>
    <col min="1" max="1" width="48.00390625" style="9" customWidth="1"/>
    <col min="2" max="6" width="4.421875" style="0" customWidth="1"/>
    <col min="7" max="7" width="5.28125" style="0" hidden="1" customWidth="1" outlineLevel="1"/>
    <col min="8" max="8" width="11.8515625" style="0" customWidth="1" collapsed="1"/>
    <col min="9" max="9" width="9.7109375" style="0" customWidth="1"/>
    <col min="10" max="16384" width="11.421875" style="0" customWidth="1"/>
  </cols>
  <sheetData>
    <row r="1" spans="1:9" ht="15" customHeight="1">
      <c r="A1" s="81"/>
      <c r="B1" s="81"/>
      <c r="C1" s="81"/>
      <c r="D1" s="81"/>
      <c r="E1" s="81"/>
      <c r="F1" s="81"/>
      <c r="G1" s="81"/>
      <c r="H1" s="81"/>
      <c r="I1" s="81"/>
    </row>
    <row r="2" spans="1:9" ht="12">
      <c r="A2" s="81"/>
      <c r="B2" s="81"/>
      <c r="C2" s="81"/>
      <c r="D2" s="81"/>
      <c r="E2" s="81"/>
      <c r="F2" s="81"/>
      <c r="G2" s="81"/>
      <c r="H2" s="81"/>
      <c r="I2" s="81"/>
    </row>
    <row r="3" spans="1:9" ht="12">
      <c r="A3" s="82"/>
      <c r="B3" s="78" t="s">
        <v>21</v>
      </c>
      <c r="C3" s="79"/>
      <c r="D3" s="79"/>
      <c r="E3" s="79"/>
      <c r="F3" s="80"/>
      <c r="G3" s="14"/>
      <c r="H3" s="84"/>
      <c r="I3" s="84"/>
    </row>
    <row r="4" spans="1:9" ht="12">
      <c r="A4" s="83"/>
      <c r="B4" s="35">
        <v>0</v>
      </c>
      <c r="C4" s="35">
        <v>0.3</v>
      </c>
      <c r="D4" s="35">
        <v>0.7</v>
      </c>
      <c r="E4" s="35">
        <v>1</v>
      </c>
      <c r="F4" s="35" t="s">
        <v>22</v>
      </c>
      <c r="G4" s="35"/>
      <c r="H4" s="36" t="s">
        <v>23</v>
      </c>
      <c r="I4" s="37" t="s">
        <v>18</v>
      </c>
    </row>
    <row r="5" spans="1:9" ht="12">
      <c r="A5" s="4" t="s">
        <v>29</v>
      </c>
      <c r="B5" s="11"/>
      <c r="C5" s="11"/>
      <c r="D5" s="11"/>
      <c r="E5" s="11"/>
      <c r="F5" s="11"/>
      <c r="G5" s="11"/>
      <c r="H5" s="11"/>
      <c r="I5" s="19">
        <f>SUM(I6:I12)</f>
        <v>0.7000000000000001</v>
      </c>
    </row>
    <row r="6" spans="1:9" ht="48">
      <c r="A6" s="30" t="s">
        <v>40</v>
      </c>
      <c r="B6" s="24">
        <f>IF('grille d''évaluation'!$G7=1,0," ")</f>
        <v>0</v>
      </c>
      <c r="C6" s="24" t="str">
        <f>IF('grille d''évaluation'!$G7=2,0.3," ")</f>
        <v> </v>
      </c>
      <c r="D6" s="24" t="str">
        <f>IF('grille d''évaluation'!$G7=3,0.7," ")</f>
        <v> </v>
      </c>
      <c r="E6" s="24" t="str">
        <f>IF('grille d''évaluation'!$G7=4,1," ")</f>
        <v> </v>
      </c>
      <c r="F6" s="24" t="str">
        <f>IF('grille d''évaluation'!$G7=5,"NA"," ")</f>
        <v> </v>
      </c>
      <c r="G6" s="24">
        <f aca="true" t="shared" si="0" ref="G6:G12">SUM(B6:F6)</f>
        <v>0</v>
      </c>
      <c r="H6" s="24">
        <v>0.1</v>
      </c>
      <c r="I6" s="24">
        <f aca="true" t="shared" si="1" ref="I6:I12">G6*H6</f>
        <v>0</v>
      </c>
    </row>
    <row r="7" spans="1:9" ht="24">
      <c r="A7" s="30" t="s">
        <v>41</v>
      </c>
      <c r="B7" s="24" t="str">
        <f>IF('grille d''évaluation'!$G8=1,0," ")</f>
        <v> </v>
      </c>
      <c r="C7" s="24" t="str">
        <f>IF('grille d''évaluation'!$G8=2,0.3," ")</f>
        <v> </v>
      </c>
      <c r="D7" s="24" t="str">
        <f>IF('grille d''évaluation'!$G8=3,0.7," ")</f>
        <v> </v>
      </c>
      <c r="E7" s="24">
        <f>IF('grille d''évaluation'!$G8=4,1," ")</f>
        <v>1</v>
      </c>
      <c r="F7" s="24" t="str">
        <f>IF('grille d''évaluation'!$G8=5,"NA"," ")</f>
        <v> </v>
      </c>
      <c r="G7" s="24">
        <f t="shared" si="0"/>
        <v>1</v>
      </c>
      <c r="H7" s="24">
        <v>0.1</v>
      </c>
      <c r="I7" s="24">
        <f t="shared" si="1"/>
        <v>0.1</v>
      </c>
    </row>
    <row r="8" spans="1:9" ht="24">
      <c r="A8" s="30" t="s">
        <v>42</v>
      </c>
      <c r="B8" s="24" t="str">
        <f>IF('grille d''évaluation'!$G9=1,0," ")</f>
        <v> </v>
      </c>
      <c r="C8" s="24" t="str">
        <f>IF('grille d''évaluation'!$G9=2,0.3," ")</f>
        <v> </v>
      </c>
      <c r="D8" s="24" t="str">
        <f>IF('grille d''évaluation'!$G9=3,0.7," ")</f>
        <v> </v>
      </c>
      <c r="E8" s="24">
        <f>IF('grille d''évaluation'!$G9=4,1," ")</f>
        <v>1</v>
      </c>
      <c r="F8" s="24" t="str">
        <f>IF('grille d''évaluation'!$G9=5,"NA"," ")</f>
        <v> </v>
      </c>
      <c r="G8" s="24">
        <f t="shared" si="0"/>
        <v>1</v>
      </c>
      <c r="H8" s="24">
        <v>0.1</v>
      </c>
      <c r="I8" s="24">
        <f t="shared" si="1"/>
        <v>0.1</v>
      </c>
    </row>
    <row r="9" spans="1:9" ht="24">
      <c r="A9" s="30" t="s">
        <v>0</v>
      </c>
      <c r="B9" s="24" t="str">
        <f>IF('grille d''évaluation'!$G10=1,0," ")</f>
        <v> </v>
      </c>
      <c r="C9" s="24" t="str">
        <f>IF('grille d''évaluation'!$G10=2,0.3," ")</f>
        <v> </v>
      </c>
      <c r="D9" s="24" t="str">
        <f>IF('grille d''évaluation'!$G10=3,0.7," ")</f>
        <v> </v>
      </c>
      <c r="E9" s="24">
        <f>IF('grille d''évaluation'!$G10=4,1," ")</f>
        <v>1</v>
      </c>
      <c r="F9" s="24" t="str">
        <f>IF('grille d''évaluation'!$G10=5,"NA"," ")</f>
        <v> </v>
      </c>
      <c r="G9" s="24">
        <f t="shared" si="0"/>
        <v>1</v>
      </c>
      <c r="H9" s="24">
        <v>0.4</v>
      </c>
      <c r="I9" s="24">
        <f t="shared" si="1"/>
        <v>0.4</v>
      </c>
    </row>
    <row r="10" spans="1:9" ht="60">
      <c r="A10" s="30" t="s">
        <v>1</v>
      </c>
      <c r="B10" s="24" t="str">
        <f>IF('grille d''évaluation'!$G11=1,0," ")</f>
        <v> </v>
      </c>
      <c r="C10" s="24" t="str">
        <f>IF('grille d''évaluation'!$G11=2,0.3," ")</f>
        <v> </v>
      </c>
      <c r="D10" s="24" t="str">
        <f>IF('grille d''évaluation'!$G11=3,0.7," ")</f>
        <v> </v>
      </c>
      <c r="E10" s="24">
        <f>IF('grille d''évaluation'!$G11=4,1," ")</f>
        <v>1</v>
      </c>
      <c r="F10" s="24" t="str">
        <f>IF('grille d''évaluation'!$G11=5,"NA"," ")</f>
        <v> </v>
      </c>
      <c r="G10" s="24">
        <f t="shared" si="0"/>
        <v>1</v>
      </c>
      <c r="H10" s="24">
        <v>0.1</v>
      </c>
      <c r="I10" s="24">
        <f t="shared" si="1"/>
        <v>0.1</v>
      </c>
    </row>
    <row r="11" spans="1:9" ht="36">
      <c r="A11" s="30" t="s">
        <v>2</v>
      </c>
      <c r="B11" s="24">
        <f>IF('grille d''évaluation'!$G12=1,0," ")</f>
        <v>0</v>
      </c>
      <c r="C11" s="24" t="str">
        <f>IF('grille d''évaluation'!$G12=2,0.3," ")</f>
        <v> </v>
      </c>
      <c r="D11" s="24" t="str">
        <f>IF('grille d''évaluation'!$G12=3,0.7," ")</f>
        <v> </v>
      </c>
      <c r="E11" s="24" t="str">
        <f>IF('grille d''évaluation'!$G12=4,1," ")</f>
        <v> </v>
      </c>
      <c r="F11" s="24" t="str">
        <f>IF('grille d''évaluation'!$G12=5,"NA"," ")</f>
        <v> </v>
      </c>
      <c r="G11" s="24">
        <f t="shared" si="0"/>
        <v>0</v>
      </c>
      <c r="H11" s="24">
        <v>0.1</v>
      </c>
      <c r="I11" s="24">
        <f t="shared" si="1"/>
        <v>0</v>
      </c>
    </row>
    <row r="12" spans="1:9" ht="48">
      <c r="A12" s="30" t="s">
        <v>48</v>
      </c>
      <c r="B12" s="24" t="str">
        <f>IF('grille d''évaluation'!$G13=1,0," ")</f>
        <v> </v>
      </c>
      <c r="C12" s="24" t="str">
        <f>IF('grille d''évaluation'!$G13=2,0.3," ")</f>
        <v> </v>
      </c>
      <c r="D12" s="24" t="str">
        <f>IF('grille d''évaluation'!$G13=3,0.7," ")</f>
        <v> </v>
      </c>
      <c r="E12" s="24" t="str">
        <f>IF('grille d''évaluation'!$G13=4,1," ")</f>
        <v> </v>
      </c>
      <c r="F12" s="24" t="str">
        <f>IF('grille d''évaluation'!$G13=5,"NA"," ")</f>
        <v> </v>
      </c>
      <c r="G12" s="24">
        <f t="shared" si="0"/>
        <v>0</v>
      </c>
      <c r="H12" s="24">
        <v>0.1</v>
      </c>
      <c r="I12" s="24">
        <f t="shared" si="1"/>
        <v>0</v>
      </c>
    </row>
    <row r="13" spans="1:9" ht="12">
      <c r="A13" s="4" t="s">
        <v>30</v>
      </c>
      <c r="B13" s="11"/>
      <c r="C13" s="11"/>
      <c r="D13" s="11"/>
      <c r="E13" s="11"/>
      <c r="F13" s="11"/>
      <c r="G13" s="11"/>
      <c r="H13" s="11"/>
      <c r="I13" s="19">
        <f>SUM(I14:I20)</f>
        <v>0.714</v>
      </c>
    </row>
    <row r="14" spans="1:9" ht="42" customHeight="1">
      <c r="A14" s="31" t="s">
        <v>49</v>
      </c>
      <c r="C14" s="24" t="str">
        <f>IF('grille d''évaluation'!$G15=2,0.3," ")</f>
        <v> </v>
      </c>
      <c r="D14" s="24" t="str">
        <f>IF('grille d''évaluation'!$G15=3,0.7," ")</f>
        <v> </v>
      </c>
      <c r="E14" s="24">
        <f>IF('grille d''évaluation'!$G15=4,1," ")</f>
        <v>1</v>
      </c>
      <c r="F14" s="24" t="str">
        <f>IF('grille d''évaluation'!$G15=5,"NA"," ")</f>
        <v> </v>
      </c>
      <c r="G14" s="24">
        <f aca="true" t="shared" si="2" ref="G14:G20">SUM(B14:F14)</f>
        <v>1</v>
      </c>
      <c r="H14" s="24">
        <v>0.143</v>
      </c>
      <c r="I14" s="24">
        <f aca="true" t="shared" si="3" ref="I14:I20">G14*H14</f>
        <v>0.143</v>
      </c>
    </row>
    <row r="15" spans="1:9" ht="42" customHeight="1">
      <c r="A15" s="31" t="s">
        <v>50</v>
      </c>
      <c r="B15" s="24" t="str">
        <f>IF('grille d''évaluation'!$G16=1,0," ")</f>
        <v> </v>
      </c>
      <c r="C15" s="24" t="str">
        <f>IF('grille d''évaluation'!$G16=2,0.3," ")</f>
        <v> </v>
      </c>
      <c r="D15" s="24" t="str">
        <f>IF('grille d''évaluation'!$G16=3,0.7," ")</f>
        <v> </v>
      </c>
      <c r="E15" s="24">
        <f>IF('grille d''évaluation'!$G16=4,1," ")</f>
        <v>1</v>
      </c>
      <c r="F15" s="24" t="str">
        <f>IF('grille d''évaluation'!$G16=5,"NA"," ")</f>
        <v> </v>
      </c>
      <c r="G15" s="24">
        <f t="shared" si="2"/>
        <v>1</v>
      </c>
      <c r="H15" s="24">
        <v>0.143</v>
      </c>
      <c r="I15" s="24">
        <f t="shared" si="3"/>
        <v>0.143</v>
      </c>
    </row>
    <row r="16" spans="1:9" ht="36">
      <c r="A16" s="31" t="s">
        <v>51</v>
      </c>
      <c r="B16" s="24">
        <f>IF('grille d''évaluation'!$G17=1,0," ")</f>
        <v>0</v>
      </c>
      <c r="C16" s="24" t="str">
        <f>IF('grille d''évaluation'!$G17=2,0.3," ")</f>
        <v> </v>
      </c>
      <c r="D16" s="24" t="str">
        <f>IF('grille d''évaluation'!$G17=3,0.7," ")</f>
        <v> </v>
      </c>
      <c r="E16" s="24" t="str">
        <f>IF('grille d''évaluation'!$G17=4,1," ")</f>
        <v> </v>
      </c>
      <c r="F16" s="24" t="str">
        <f>IF('grille d''évaluation'!$G17=5,"NA"," ")</f>
        <v> </v>
      </c>
      <c r="G16" s="24">
        <f t="shared" si="2"/>
        <v>0</v>
      </c>
      <c r="H16" s="24">
        <v>0.143</v>
      </c>
      <c r="I16" s="24">
        <f t="shared" si="3"/>
        <v>0</v>
      </c>
    </row>
    <row r="17" spans="1:9" ht="36">
      <c r="A17" s="31" t="s">
        <v>52</v>
      </c>
      <c r="B17" s="24" t="str">
        <f>IF('grille d''évaluation'!$G18=1,0," ")</f>
        <v> </v>
      </c>
      <c r="C17" s="24" t="str">
        <f>IF('grille d''évaluation'!$G18=2,0.3," ")</f>
        <v> </v>
      </c>
      <c r="D17" s="24" t="str">
        <f>IF('grille d''évaluation'!$G18=3,0.7," ")</f>
        <v> </v>
      </c>
      <c r="E17" s="24" t="str">
        <f>IF('grille d''évaluation'!$G18=4,1," ")</f>
        <v> </v>
      </c>
      <c r="F17" s="24" t="str">
        <f>IF('grille d''évaluation'!$G18=5,"NA"," ")</f>
        <v> </v>
      </c>
      <c r="G17" s="24">
        <f t="shared" si="2"/>
        <v>0</v>
      </c>
      <c r="H17" s="24">
        <v>0.143</v>
      </c>
      <c r="I17" s="24">
        <f t="shared" si="3"/>
        <v>0</v>
      </c>
    </row>
    <row r="18" spans="1:9" ht="48">
      <c r="A18" s="31" t="s">
        <v>53</v>
      </c>
      <c r="B18" s="24" t="str">
        <f>IF('grille d''évaluation'!$G19=1,0," ")</f>
        <v> </v>
      </c>
      <c r="C18" s="24" t="str">
        <f>IF('grille d''évaluation'!$G19=2,0.3," ")</f>
        <v> </v>
      </c>
      <c r="D18" s="24" t="str">
        <f>IF('grille d''évaluation'!$G19=3,0.7," ")</f>
        <v> </v>
      </c>
      <c r="E18" s="24">
        <f>IF('grille d''évaluation'!$G19=4,1," ")</f>
        <v>1</v>
      </c>
      <c r="F18" s="24" t="str">
        <f>IF('grille d''évaluation'!$G19=5,"NA"," ")</f>
        <v> </v>
      </c>
      <c r="G18" s="24">
        <f t="shared" si="2"/>
        <v>1</v>
      </c>
      <c r="H18" s="24">
        <v>0.143</v>
      </c>
      <c r="I18" s="24">
        <f t="shared" si="3"/>
        <v>0.143</v>
      </c>
    </row>
    <row r="19" spans="1:9" ht="48">
      <c r="A19" s="31" t="s">
        <v>54</v>
      </c>
      <c r="B19" s="24" t="str">
        <f>IF('grille d''évaluation'!$G20=1,0," ")</f>
        <v> </v>
      </c>
      <c r="C19" s="24" t="str">
        <f>IF('grille d''évaluation'!$G20=2,0.3," ")</f>
        <v> </v>
      </c>
      <c r="D19" s="24" t="str">
        <f>IF('grille d''évaluation'!$G20=3,0.7," ")</f>
        <v> </v>
      </c>
      <c r="E19" s="24">
        <f>IF('grille d''évaluation'!$G20=4,1," ")</f>
        <v>1</v>
      </c>
      <c r="F19" s="24" t="str">
        <f>IF('grille d''évaluation'!$G20=5,"NA"," ")</f>
        <v> </v>
      </c>
      <c r="G19" s="24">
        <f t="shared" si="2"/>
        <v>1</v>
      </c>
      <c r="H19" s="24">
        <v>0.143</v>
      </c>
      <c r="I19" s="24">
        <f t="shared" si="3"/>
        <v>0.143</v>
      </c>
    </row>
    <row r="20" spans="1:9" ht="72">
      <c r="A20" s="31" t="s">
        <v>3</v>
      </c>
      <c r="B20" s="24" t="str">
        <f>IF('grille d''évaluation'!$G21=1,0," ")</f>
        <v> </v>
      </c>
      <c r="C20" s="24" t="str">
        <f>IF('grille d''évaluation'!$G21=2,0.3," ")</f>
        <v> </v>
      </c>
      <c r="D20" s="24" t="str">
        <f>IF('grille d''évaluation'!$G21=3,0.7," ")</f>
        <v> </v>
      </c>
      <c r="E20" s="24">
        <f>IF('grille d''évaluation'!$G21=4,1," ")</f>
        <v>1</v>
      </c>
      <c r="F20" s="24" t="str">
        <f>IF('grille d''évaluation'!$G21=5,"NA"," ")</f>
        <v> </v>
      </c>
      <c r="G20" s="24">
        <f t="shared" si="2"/>
        <v>1</v>
      </c>
      <c r="H20" s="24">
        <v>0.142</v>
      </c>
      <c r="I20" s="24">
        <f t="shared" si="3"/>
        <v>0.142</v>
      </c>
    </row>
    <row r="21" spans="1:9" ht="12">
      <c r="A21" s="4" t="s">
        <v>31</v>
      </c>
      <c r="B21" s="11"/>
      <c r="C21" s="11"/>
      <c r="D21" s="11"/>
      <c r="E21" s="11"/>
      <c r="F21" s="11"/>
      <c r="G21" s="11"/>
      <c r="H21" s="11"/>
      <c r="I21" s="19">
        <f>SUM(I22:I25)</f>
        <v>0</v>
      </c>
    </row>
    <row r="22" spans="1:9" ht="60">
      <c r="A22" s="32" t="s">
        <v>4</v>
      </c>
      <c r="B22" s="24">
        <f>IF('grille d''évaluation'!$G23=1,0," ")</f>
        <v>0</v>
      </c>
      <c r="C22" s="24" t="str">
        <f>IF('grille d''évaluation'!$G23=2,0.3," ")</f>
        <v> </v>
      </c>
      <c r="D22" s="24" t="str">
        <f>IF('grille d''évaluation'!$G23=3,0.7," ")</f>
        <v> </v>
      </c>
      <c r="E22" s="24" t="str">
        <f>IF('grille d''évaluation'!$G23=4,1," ")</f>
        <v> </v>
      </c>
      <c r="F22" s="24" t="str">
        <f>IF('grille d''évaluation'!$G23=5,"NA"," ")</f>
        <v> </v>
      </c>
      <c r="G22" s="24">
        <f>SUM(B22:F22)</f>
        <v>0</v>
      </c>
      <c r="H22" s="24">
        <v>0.2</v>
      </c>
      <c r="I22" s="24">
        <f>G22*H22</f>
        <v>0</v>
      </c>
    </row>
    <row r="23" spans="1:9" ht="36">
      <c r="A23" s="32" t="s">
        <v>5</v>
      </c>
      <c r="B23" s="24">
        <f>IF('grille d''évaluation'!$G24=1,0," ")</f>
        <v>0</v>
      </c>
      <c r="C23" s="24" t="str">
        <f>IF('grille d''évaluation'!$G24=2,0.3," ")</f>
        <v> </v>
      </c>
      <c r="D23" s="24" t="str">
        <f>IF('grille d''évaluation'!$G24=3,0.7," ")</f>
        <v> </v>
      </c>
      <c r="E23" s="24" t="str">
        <f>IF('grille d''évaluation'!$G24=4,1," ")</f>
        <v> </v>
      </c>
      <c r="F23" s="24" t="str">
        <f>IF('grille d''évaluation'!$G24=5,"NA"," ")</f>
        <v> </v>
      </c>
      <c r="G23" s="24">
        <f>SUM(B23:F23)</f>
        <v>0</v>
      </c>
      <c r="H23" s="24">
        <v>0.2</v>
      </c>
      <c r="I23" s="24">
        <f>G23*H23</f>
        <v>0</v>
      </c>
    </row>
    <row r="24" spans="1:9" ht="48">
      <c r="A24" s="31" t="s">
        <v>60</v>
      </c>
      <c r="B24" s="24">
        <f>IF('grille d''évaluation'!$G25=1,0," ")</f>
        <v>0</v>
      </c>
      <c r="C24" s="24" t="str">
        <f>IF('grille d''évaluation'!$G25=2,0.3," ")</f>
        <v> </v>
      </c>
      <c r="D24" s="24" t="str">
        <f>IF('grille d''évaluation'!$G25=3,0.7," ")</f>
        <v> </v>
      </c>
      <c r="E24" s="24" t="str">
        <f>IF('grille d''évaluation'!$G25=4,1," ")</f>
        <v> </v>
      </c>
      <c r="F24" s="24" t="str">
        <f>IF('grille d''évaluation'!$G25=5,"NA"," ")</f>
        <v> </v>
      </c>
      <c r="G24" s="24">
        <f>SUM(B24:F24)</f>
        <v>0</v>
      </c>
      <c r="H24" s="24">
        <v>0.2</v>
      </c>
      <c r="I24" s="24">
        <f>G24*H24</f>
        <v>0</v>
      </c>
    </row>
    <row r="25" spans="1:9" ht="36">
      <c r="A25" s="31" t="s">
        <v>61</v>
      </c>
      <c r="B25" s="24">
        <f>IF('grille d''évaluation'!$G26=1,0," ")</f>
        <v>0</v>
      </c>
      <c r="C25" s="24" t="str">
        <f>IF('grille d''évaluation'!$G26=2,0.3," ")</f>
        <v> </v>
      </c>
      <c r="D25" s="24" t="str">
        <f>IF('grille d''évaluation'!$G26=3,0.7," ")</f>
        <v> </v>
      </c>
      <c r="E25" s="24" t="str">
        <f>IF('grille d''évaluation'!$G26=4,1," ")</f>
        <v> </v>
      </c>
      <c r="F25" s="24" t="str">
        <f>IF('grille d''évaluation'!$G26=5,"NA"," ")</f>
        <v> </v>
      </c>
      <c r="G25" s="24">
        <f>SUM(B25:F25)</f>
        <v>0</v>
      </c>
      <c r="H25" s="24">
        <v>0.4</v>
      </c>
      <c r="I25" s="24">
        <f>G25*H25</f>
        <v>0</v>
      </c>
    </row>
    <row r="26" spans="1:9" ht="12">
      <c r="A26" s="4" t="s">
        <v>32</v>
      </c>
      <c r="B26" s="11"/>
      <c r="C26" s="11"/>
      <c r="D26" s="11"/>
      <c r="E26" s="11"/>
      <c r="F26" s="11"/>
      <c r="G26" s="11"/>
      <c r="H26" s="11"/>
      <c r="I26" s="19">
        <f>SUM(I27:I31)</f>
        <v>0.8</v>
      </c>
    </row>
    <row r="27" spans="1:9" ht="24">
      <c r="A27" s="31" t="s">
        <v>62</v>
      </c>
      <c r="B27" s="24" t="str">
        <f>IF('grille d''évaluation'!$G28=1,0," ")</f>
        <v> </v>
      </c>
      <c r="C27" s="24" t="str">
        <f>IF('grille d''évaluation'!$G28=2,0.3," ")</f>
        <v> </v>
      </c>
      <c r="D27" s="24" t="str">
        <f>IF('grille d''évaluation'!$G28=3,0.7," ")</f>
        <v> </v>
      </c>
      <c r="E27" s="24">
        <f>IF('grille d''évaluation'!$G28=4,1," ")</f>
        <v>1</v>
      </c>
      <c r="F27" s="24" t="str">
        <f>IF('grille d''évaluation'!$G28=5,"NA"," ")</f>
        <v> </v>
      </c>
      <c r="G27" s="24">
        <f>SUM(B27:F27)</f>
        <v>1</v>
      </c>
      <c r="H27" s="24">
        <v>0.2</v>
      </c>
      <c r="I27" s="24">
        <f>G27*H27</f>
        <v>0.2</v>
      </c>
    </row>
    <row r="28" spans="1:9" ht="36">
      <c r="A28" s="31" t="s">
        <v>63</v>
      </c>
      <c r="B28" s="24" t="str">
        <f>IF('grille d''évaluation'!$G29=1,0," ")</f>
        <v> </v>
      </c>
      <c r="C28" s="24" t="str">
        <f>IF('grille d''évaluation'!$G29=2,0.3," ")</f>
        <v> </v>
      </c>
      <c r="D28" s="24" t="str">
        <f>IF('grille d''évaluation'!$G29=3,0.7," ")</f>
        <v> </v>
      </c>
      <c r="E28" s="24">
        <f>IF('grille d''évaluation'!$G29=4,1," ")</f>
        <v>1</v>
      </c>
      <c r="F28" s="24" t="str">
        <f>IF('grille d''évaluation'!$G29=5,"NA"," ")</f>
        <v> </v>
      </c>
      <c r="G28" s="24">
        <f>SUM(B28:F28)</f>
        <v>1</v>
      </c>
      <c r="H28" s="24">
        <v>0.2</v>
      </c>
      <c r="I28" s="24">
        <f>G28*H28</f>
        <v>0.2</v>
      </c>
    </row>
    <row r="29" spans="1:9" ht="24">
      <c r="A29" s="31" t="s">
        <v>64</v>
      </c>
      <c r="B29" s="24" t="str">
        <f>IF('grille d''évaluation'!$G30=1,0," ")</f>
        <v> </v>
      </c>
      <c r="C29" s="24" t="str">
        <f>IF('grille d''évaluation'!$G30=2,0.3," ")</f>
        <v> </v>
      </c>
      <c r="D29" s="24" t="str">
        <f>IF('grille d''évaluation'!$G30=3,0.7," ")</f>
        <v> </v>
      </c>
      <c r="E29" s="24">
        <f>IF('grille d''évaluation'!$G30=4,1," ")</f>
        <v>1</v>
      </c>
      <c r="F29" s="24" t="str">
        <f>IF('grille d''évaluation'!$G30=5,"NA"," ")</f>
        <v> </v>
      </c>
      <c r="G29" s="24">
        <f>SUM(B29:F29)</f>
        <v>1</v>
      </c>
      <c r="H29" s="24">
        <v>0.2</v>
      </c>
      <c r="I29" s="24">
        <f>G29*H29</f>
        <v>0.2</v>
      </c>
    </row>
    <row r="30" spans="1:9" ht="24">
      <c r="A30" s="31" t="s">
        <v>65</v>
      </c>
      <c r="B30" s="24">
        <f>IF('grille d''évaluation'!$G31=1,0," ")</f>
        <v>0</v>
      </c>
      <c r="C30" s="24" t="str">
        <f>IF('grille d''évaluation'!$G31=2,0.3," ")</f>
        <v> </v>
      </c>
      <c r="D30" s="24" t="str">
        <f>IF('grille d''évaluation'!$G31=3,0.7," ")</f>
        <v> </v>
      </c>
      <c r="E30" s="24" t="str">
        <f>IF('grille d''évaluation'!$G31=4,1," ")</f>
        <v> </v>
      </c>
      <c r="F30" s="24" t="str">
        <f>IF('grille d''évaluation'!$G31=5,"NA"," ")</f>
        <v> </v>
      </c>
      <c r="G30" s="24">
        <f>SUM(B30:F30)</f>
        <v>0</v>
      </c>
      <c r="H30" s="24">
        <v>0.2</v>
      </c>
      <c r="I30" s="24">
        <f>G30*H30</f>
        <v>0</v>
      </c>
    </row>
    <row r="31" spans="1:9" ht="36">
      <c r="A31" s="31" t="s">
        <v>66</v>
      </c>
      <c r="B31" s="24" t="str">
        <f>IF('grille d''évaluation'!$G32=1,0," ")</f>
        <v> </v>
      </c>
      <c r="C31" s="24" t="str">
        <f>IF('grille d''évaluation'!$G32=2,0.3," ")</f>
        <v> </v>
      </c>
      <c r="D31" s="24" t="str">
        <f>IF('grille d''évaluation'!$G32=3,0.7," ")</f>
        <v> </v>
      </c>
      <c r="E31" s="24">
        <f>IF('grille d''évaluation'!$G32=4,1," ")</f>
        <v>1</v>
      </c>
      <c r="F31" s="24" t="str">
        <f>IF('grille d''évaluation'!$G32=5,"NA"," ")</f>
        <v> </v>
      </c>
      <c r="G31" s="24">
        <f>SUM(B31:F31)</f>
        <v>1</v>
      </c>
      <c r="H31" s="24">
        <v>0.2</v>
      </c>
      <c r="I31" s="24">
        <f>G31*H31</f>
        <v>0.2</v>
      </c>
    </row>
    <row r="32" spans="1:9" ht="12">
      <c r="A32" s="4" t="s">
        <v>33</v>
      </c>
      <c r="B32" s="12"/>
      <c r="C32" s="12"/>
      <c r="D32" s="12"/>
      <c r="E32" s="12"/>
      <c r="F32" s="12"/>
      <c r="G32" s="12"/>
      <c r="H32" s="13"/>
      <c r="I32" s="19">
        <f>SUM(I33:I41)</f>
        <v>0.9999999999999999</v>
      </c>
    </row>
    <row r="33" spans="1:9" ht="36">
      <c r="A33" s="31" t="s">
        <v>67</v>
      </c>
      <c r="B33" s="24" t="str">
        <f>IF('grille d''évaluation'!$G34=1,0," ")</f>
        <v> </v>
      </c>
      <c r="C33" s="24" t="str">
        <f>IF('grille d''évaluation'!$G34=2,0.3," ")</f>
        <v> </v>
      </c>
      <c r="D33" s="24" t="str">
        <f>IF('grille d''évaluation'!$G34=3,0.7," ")</f>
        <v> </v>
      </c>
      <c r="E33" s="24">
        <f>IF('grille d''évaluation'!$G34=4,1," ")</f>
        <v>1</v>
      </c>
      <c r="F33" s="24" t="str">
        <f>IF('grille d''évaluation'!$G34=5,"NA"," ")</f>
        <v> </v>
      </c>
      <c r="G33" s="24">
        <f aca="true" t="shared" si="4" ref="G33:G41">SUM(B33:F33)</f>
        <v>1</v>
      </c>
      <c r="H33" s="24">
        <v>0.1111</v>
      </c>
      <c r="I33" s="24">
        <f aca="true" t="shared" si="5" ref="I33:I41">G33*H33</f>
        <v>0.1111</v>
      </c>
    </row>
    <row r="34" spans="1:9" ht="24">
      <c r="A34" s="31" t="s">
        <v>43</v>
      </c>
      <c r="B34" s="24" t="str">
        <f>IF('grille d''évaluation'!$G35=1,0," ")</f>
        <v> </v>
      </c>
      <c r="C34" s="24" t="str">
        <f>IF('grille d''évaluation'!$G35=2,0.3," ")</f>
        <v> </v>
      </c>
      <c r="D34" s="24" t="str">
        <f>IF('grille d''évaluation'!$G35=3,0.7," ")</f>
        <v> </v>
      </c>
      <c r="E34" s="24">
        <f>IF('grille d''évaluation'!$G35=4,1," ")</f>
        <v>1</v>
      </c>
      <c r="F34" s="24" t="str">
        <f>IF('grille d''évaluation'!$G35=5,"NA"," ")</f>
        <v> </v>
      </c>
      <c r="G34" s="24">
        <f t="shared" si="4"/>
        <v>1</v>
      </c>
      <c r="H34" s="24">
        <v>0.1111</v>
      </c>
      <c r="I34" s="24">
        <f t="shared" si="5"/>
        <v>0.1111</v>
      </c>
    </row>
    <row r="35" spans="1:9" ht="36">
      <c r="A35" s="30" t="s">
        <v>44</v>
      </c>
      <c r="B35" s="24" t="str">
        <f>IF('grille d''évaluation'!$G36=1,0," ")</f>
        <v> </v>
      </c>
      <c r="C35" s="24" t="str">
        <f>IF('grille d''évaluation'!$G36=2,0.3," ")</f>
        <v> </v>
      </c>
      <c r="D35" s="24" t="str">
        <f>IF('grille d''évaluation'!$G36=3,0.7," ")</f>
        <v> </v>
      </c>
      <c r="E35" s="24">
        <f>IF('grille d''évaluation'!$G36=4,1," ")</f>
        <v>1</v>
      </c>
      <c r="F35" s="24" t="str">
        <f>IF('grille d''évaluation'!$G36=5,"NA"," ")</f>
        <v> </v>
      </c>
      <c r="G35" s="24">
        <f t="shared" si="4"/>
        <v>1</v>
      </c>
      <c r="H35" s="24">
        <v>0.1111</v>
      </c>
      <c r="I35" s="24">
        <f t="shared" si="5"/>
        <v>0.1111</v>
      </c>
    </row>
    <row r="36" spans="1:9" ht="24">
      <c r="A36" s="31" t="s">
        <v>45</v>
      </c>
      <c r="B36" s="24" t="str">
        <f>IF('grille d''évaluation'!$G37=1,0," ")</f>
        <v> </v>
      </c>
      <c r="C36" s="24" t="str">
        <f>IF('grille d''évaluation'!$G37=2,0.3," ")</f>
        <v> </v>
      </c>
      <c r="D36" s="24" t="str">
        <f>IF('grille d''évaluation'!$G37=3,0.7," ")</f>
        <v> </v>
      </c>
      <c r="E36" s="24">
        <f>IF('grille d''évaluation'!$G37=4,1," ")</f>
        <v>1</v>
      </c>
      <c r="F36" s="24" t="str">
        <f>IF('grille d''évaluation'!$G37=5,"NA"," ")</f>
        <v> </v>
      </c>
      <c r="G36" s="24">
        <f t="shared" si="4"/>
        <v>1</v>
      </c>
      <c r="H36" s="24">
        <v>0.1111</v>
      </c>
      <c r="I36" s="24">
        <f t="shared" si="5"/>
        <v>0.1111</v>
      </c>
    </row>
    <row r="37" spans="1:9" ht="24">
      <c r="A37" s="31" t="s">
        <v>46</v>
      </c>
      <c r="B37" s="24" t="str">
        <f>IF('grille d''évaluation'!$G38=1,0," ")</f>
        <v> </v>
      </c>
      <c r="C37" s="24" t="str">
        <f>IF('grille d''évaluation'!$G38=2,0.3," ")</f>
        <v> </v>
      </c>
      <c r="D37" s="24" t="str">
        <f>IF('grille d''évaluation'!$G38=3,0.7," ")</f>
        <v> </v>
      </c>
      <c r="E37" s="24">
        <f>IF('grille d''évaluation'!$G38=4,1," ")</f>
        <v>1</v>
      </c>
      <c r="F37" s="24" t="str">
        <f>IF('grille d''évaluation'!$G38=5,"NA"," ")</f>
        <v> </v>
      </c>
      <c r="G37" s="24">
        <f t="shared" si="4"/>
        <v>1</v>
      </c>
      <c r="H37" s="24">
        <v>0.1111</v>
      </c>
      <c r="I37" s="24">
        <f t="shared" si="5"/>
        <v>0.1111</v>
      </c>
    </row>
    <row r="38" spans="1:9" ht="36">
      <c r="A38" s="31" t="s">
        <v>47</v>
      </c>
      <c r="B38" s="24" t="str">
        <f>IF('grille d''évaluation'!$G39=1,0," ")</f>
        <v> </v>
      </c>
      <c r="C38" s="24" t="str">
        <f>IF('grille d''évaluation'!$G39=2,0.3," ")</f>
        <v> </v>
      </c>
      <c r="D38" s="24" t="str">
        <f>IF('grille d''évaluation'!$G39=3,0.7," ")</f>
        <v> </v>
      </c>
      <c r="E38" s="24">
        <f>IF('grille d''évaluation'!$G39=4,1," ")</f>
        <v>1</v>
      </c>
      <c r="F38" s="24" t="str">
        <f>IF('grille d''évaluation'!$G39=5,"NA"," ")</f>
        <v> </v>
      </c>
      <c r="G38" s="24">
        <f t="shared" si="4"/>
        <v>1</v>
      </c>
      <c r="H38" s="24">
        <v>0.1111</v>
      </c>
      <c r="I38" s="24">
        <f t="shared" si="5"/>
        <v>0.1111</v>
      </c>
    </row>
    <row r="39" spans="1:9" ht="36">
      <c r="A39" s="31" t="s">
        <v>74</v>
      </c>
      <c r="B39" s="24" t="str">
        <f>IF('grille d''évaluation'!$G40=1,0," ")</f>
        <v> </v>
      </c>
      <c r="C39" s="24" t="str">
        <f>IF('grille d''évaluation'!$G40=2,0.3," ")</f>
        <v> </v>
      </c>
      <c r="D39" s="24" t="str">
        <f>IF('grille d''évaluation'!$G40=3,0.7," ")</f>
        <v> </v>
      </c>
      <c r="E39" s="24">
        <f>IF('grille d''évaluation'!$G40=4,1," ")</f>
        <v>1</v>
      </c>
      <c r="F39" s="24" t="str">
        <f>IF('grille d''évaluation'!$G40=5,"NA"," ")</f>
        <v> </v>
      </c>
      <c r="G39" s="24">
        <f t="shared" si="4"/>
        <v>1</v>
      </c>
      <c r="H39" s="24">
        <v>0.1111</v>
      </c>
      <c r="I39" s="24">
        <f t="shared" si="5"/>
        <v>0.1111</v>
      </c>
    </row>
    <row r="40" spans="1:9" ht="36">
      <c r="A40" s="31" t="s">
        <v>75</v>
      </c>
      <c r="B40" s="24" t="str">
        <f>IF('grille d''évaluation'!$G41=1,0," ")</f>
        <v> </v>
      </c>
      <c r="C40" s="24" t="str">
        <f>IF('grille d''évaluation'!$G41=2,0.3," ")</f>
        <v> </v>
      </c>
      <c r="D40" s="24" t="str">
        <f>IF('grille d''évaluation'!$G41=3,0.7," ")</f>
        <v> </v>
      </c>
      <c r="E40" s="24">
        <f>IF('grille d''évaluation'!$G41=4,1," ")</f>
        <v>1</v>
      </c>
      <c r="F40" s="24" t="str">
        <f>IF('grille d''évaluation'!$G41=5,"NA"," ")</f>
        <v> </v>
      </c>
      <c r="G40" s="24">
        <f t="shared" si="4"/>
        <v>1</v>
      </c>
      <c r="H40" s="24">
        <v>0.1111</v>
      </c>
      <c r="I40" s="24">
        <f t="shared" si="5"/>
        <v>0.1111</v>
      </c>
    </row>
    <row r="41" spans="1:9" ht="48">
      <c r="A41" s="31" t="s">
        <v>76</v>
      </c>
      <c r="B41" s="24" t="str">
        <f>IF('grille d''évaluation'!$G42=1,0," ")</f>
        <v> </v>
      </c>
      <c r="C41" s="24" t="str">
        <f>IF('grille d''évaluation'!$G42=2,0.3," ")</f>
        <v> </v>
      </c>
      <c r="D41" s="24" t="str">
        <f>IF('grille d''évaluation'!$G42=3,0.7," ")</f>
        <v> </v>
      </c>
      <c r="E41" s="24">
        <f>IF('grille d''évaluation'!$G42=4,1," ")</f>
        <v>1</v>
      </c>
      <c r="F41" s="24" t="str">
        <f>IF('grille d''évaluation'!$G42=5,"NA"," ")</f>
        <v> </v>
      </c>
      <c r="G41" s="24">
        <f t="shared" si="4"/>
        <v>1</v>
      </c>
      <c r="H41" s="24">
        <v>0.1112</v>
      </c>
      <c r="I41" s="24">
        <f t="shared" si="5"/>
        <v>0.1112</v>
      </c>
    </row>
    <row r="42" spans="1:9" ht="12">
      <c r="A42" s="4" t="s">
        <v>34</v>
      </c>
      <c r="B42" s="12"/>
      <c r="C42" s="12"/>
      <c r="D42" s="12"/>
      <c r="E42" s="12"/>
      <c r="F42" s="12"/>
      <c r="G42" s="12"/>
      <c r="H42" s="13"/>
      <c r="I42" s="19">
        <f>SUM(I43:I48)</f>
        <v>0.8334</v>
      </c>
    </row>
    <row r="43" spans="1:9" ht="48">
      <c r="A43" s="31" t="s">
        <v>77</v>
      </c>
      <c r="B43" s="24" t="str">
        <f>IF('grille d''évaluation'!$G44=1,0," ")</f>
        <v> </v>
      </c>
      <c r="C43" s="24" t="str">
        <f>IF('grille d''évaluation'!$G44=2,0.3," ")</f>
        <v> </v>
      </c>
      <c r="D43" s="24" t="str">
        <f>IF('grille d''évaluation'!$G44=3,0.7," ")</f>
        <v> </v>
      </c>
      <c r="E43" s="24">
        <f>IF('grille d''évaluation'!$G44=4,1," ")</f>
        <v>1</v>
      </c>
      <c r="F43" s="24" t="str">
        <f>IF('grille d''évaluation'!$G44=5,"NA"," ")</f>
        <v> </v>
      </c>
      <c r="G43" s="24">
        <f aca="true" t="shared" si="6" ref="G43:G48">SUM(B43:F43)</f>
        <v>1</v>
      </c>
      <c r="H43" s="24">
        <v>0.1666</v>
      </c>
      <c r="I43" s="24">
        <f aca="true" t="shared" si="7" ref="I43:I48">G43*H43</f>
        <v>0.1666</v>
      </c>
    </row>
    <row r="44" spans="1:9" ht="36">
      <c r="A44" s="31" t="s">
        <v>78</v>
      </c>
      <c r="B44" s="24" t="str">
        <f>IF('grille d''évaluation'!$G45=1,0," ")</f>
        <v> </v>
      </c>
      <c r="C44" s="24" t="str">
        <f>IF('grille d''évaluation'!$G45=2,0.3," ")</f>
        <v> </v>
      </c>
      <c r="D44" s="24" t="str">
        <f>IF('grille d''évaluation'!$G45=3,0.7," ")</f>
        <v> </v>
      </c>
      <c r="E44" s="24">
        <f>IF('grille d''évaluation'!$G45=4,1," ")</f>
        <v>1</v>
      </c>
      <c r="F44" s="24" t="str">
        <f>IF('grille d''évaluation'!$G45=5,"NA"," ")</f>
        <v> </v>
      </c>
      <c r="G44" s="24">
        <f t="shared" si="6"/>
        <v>1</v>
      </c>
      <c r="H44" s="24">
        <v>0.1666</v>
      </c>
      <c r="I44" s="24">
        <f t="shared" si="7"/>
        <v>0.1666</v>
      </c>
    </row>
    <row r="45" spans="1:9" ht="24">
      <c r="A45" s="31" t="s">
        <v>79</v>
      </c>
      <c r="B45" s="24" t="str">
        <f>IF('grille d''évaluation'!$G46=1,0," ")</f>
        <v> </v>
      </c>
      <c r="C45" s="24" t="str">
        <f>IF('grille d''évaluation'!$G46=2,0.3," ")</f>
        <v> </v>
      </c>
      <c r="D45" s="24" t="str">
        <f>IF('grille d''évaluation'!$G46=3,0.7," ")</f>
        <v> </v>
      </c>
      <c r="E45" s="24">
        <f>IF('grille d''évaluation'!$G46=4,1," ")</f>
        <v>1</v>
      </c>
      <c r="F45" s="24" t="str">
        <f>IF('grille d''évaluation'!$G46=5,"NA"," ")</f>
        <v> </v>
      </c>
      <c r="G45" s="24">
        <f t="shared" si="6"/>
        <v>1</v>
      </c>
      <c r="H45" s="24">
        <v>0.1666</v>
      </c>
      <c r="I45" s="24">
        <f t="shared" si="7"/>
        <v>0.1666</v>
      </c>
    </row>
    <row r="46" spans="1:9" ht="48">
      <c r="A46" s="31" t="s">
        <v>55</v>
      </c>
      <c r="B46" s="24" t="str">
        <f>IF('grille d''évaluation'!$G47=1,0," ")</f>
        <v> </v>
      </c>
      <c r="C46" s="24" t="str">
        <f>IF('grille d''évaluation'!$G47=2,0.3," ")</f>
        <v> </v>
      </c>
      <c r="D46" s="24">
        <f>IF('grille d''évaluation'!$G47=3,0.7," ")</f>
        <v>0.7</v>
      </c>
      <c r="E46" s="24" t="str">
        <f>IF('grille d''évaluation'!$G47=4,1," ")</f>
        <v> </v>
      </c>
      <c r="F46" s="24" t="str">
        <f>IF('grille d''évaluation'!$G47=5,"NA"," ")</f>
        <v> </v>
      </c>
      <c r="G46" s="24">
        <f t="shared" si="6"/>
        <v>0.7</v>
      </c>
      <c r="H46" s="24">
        <v>0.1666</v>
      </c>
      <c r="I46" s="24">
        <f t="shared" si="7"/>
        <v>0.11661999999999999</v>
      </c>
    </row>
    <row r="47" spans="1:9" ht="36">
      <c r="A47" s="31" t="s">
        <v>56</v>
      </c>
      <c r="B47" s="24" t="str">
        <f>IF('grille d''évaluation'!$G48=1,0," ")</f>
        <v> </v>
      </c>
      <c r="C47" s="24">
        <f>IF('grille d''évaluation'!$G48=2,0.3," ")</f>
        <v>0.3</v>
      </c>
      <c r="D47" s="24" t="str">
        <f>IF('grille d''évaluation'!$G48=3,0.7," ")</f>
        <v> </v>
      </c>
      <c r="E47" s="24" t="str">
        <f>IF('grille d''évaluation'!$G48=4,1," ")</f>
        <v> </v>
      </c>
      <c r="F47" s="24" t="str">
        <f>IF('grille d''évaluation'!$G48=5,"NA"," ")</f>
        <v> </v>
      </c>
      <c r="G47" s="24">
        <f t="shared" si="6"/>
        <v>0.3</v>
      </c>
      <c r="H47" s="24">
        <v>0.1666</v>
      </c>
      <c r="I47" s="24">
        <f t="shared" si="7"/>
        <v>0.04998</v>
      </c>
    </row>
    <row r="48" spans="1:9" ht="36">
      <c r="A48" s="33" t="s">
        <v>57</v>
      </c>
      <c r="B48" s="24" t="str">
        <f>IF('grille d''évaluation'!$G49=1,0," ")</f>
        <v> </v>
      </c>
      <c r="C48" s="24" t="str">
        <f>IF('grille d''évaluation'!$G49=2,0.3," ")</f>
        <v> </v>
      </c>
      <c r="D48" s="24" t="str">
        <f>IF('grille d''évaluation'!$G49=3,0.7," ")</f>
        <v> </v>
      </c>
      <c r="E48" s="24">
        <f>IF('grille d''évaluation'!$G49=4,1," ")</f>
        <v>1</v>
      </c>
      <c r="F48" s="24" t="str">
        <f>IF('grille d''évaluation'!$G49=5,"NA"," ")</f>
        <v> </v>
      </c>
      <c r="G48" s="24">
        <f t="shared" si="6"/>
        <v>1</v>
      </c>
      <c r="H48" s="24">
        <v>0.167</v>
      </c>
      <c r="I48" s="24">
        <f t="shared" si="7"/>
        <v>0.167</v>
      </c>
    </row>
    <row r="49" spans="1:9" ht="12">
      <c r="A49" s="4" t="s">
        <v>35</v>
      </c>
      <c r="B49" s="12"/>
      <c r="C49" s="12"/>
      <c r="D49" s="12"/>
      <c r="E49" s="12"/>
      <c r="F49" s="12"/>
      <c r="G49" s="12"/>
      <c r="H49" s="13"/>
      <c r="I49" s="21">
        <f>SUM(I50:I54)</f>
        <v>0.6</v>
      </c>
    </row>
    <row r="50" spans="1:9" ht="24">
      <c r="A50" s="30" t="s">
        <v>58</v>
      </c>
      <c r="B50" s="24">
        <f>IF('grille d''évaluation'!$G51=1,0," ")</f>
        <v>0</v>
      </c>
      <c r="C50" s="24" t="str">
        <f>IF('grille d''évaluation'!$G51=2,0.3," ")</f>
        <v> </v>
      </c>
      <c r="D50" s="24" t="str">
        <f>IF('grille d''évaluation'!$G51=3,0.7," ")</f>
        <v> </v>
      </c>
      <c r="E50" s="24" t="str">
        <f>IF('grille d''évaluation'!$G51=4,1," ")</f>
        <v> </v>
      </c>
      <c r="F50" s="24" t="str">
        <f>IF('grille d''évaluation'!$G51=5,"NA"," ")</f>
        <v> </v>
      </c>
      <c r="G50" s="24">
        <f>SUM(B50:F50)</f>
        <v>0</v>
      </c>
      <c r="H50" s="24">
        <v>0.2</v>
      </c>
      <c r="I50" s="24">
        <f>G50*H50</f>
        <v>0</v>
      </c>
    </row>
    <row r="51" spans="1:9" ht="36">
      <c r="A51" s="30" t="s">
        <v>59</v>
      </c>
      <c r="B51" s="24" t="str">
        <f>IF('grille d''évaluation'!$G52=1,0," ")</f>
        <v> </v>
      </c>
      <c r="C51" s="24" t="str">
        <f>IF('grille d''évaluation'!$G52=2,0.3," ")</f>
        <v> </v>
      </c>
      <c r="D51" s="24" t="str">
        <f>IF('grille d''évaluation'!$G52=3,0.7," ")</f>
        <v> </v>
      </c>
      <c r="E51" s="24">
        <f>IF('grille d''évaluation'!$G52=4,1," ")</f>
        <v>1</v>
      </c>
      <c r="F51" s="24" t="str">
        <f>IF('grille d''évaluation'!$G52=5,"NA"," ")</f>
        <v> </v>
      </c>
      <c r="G51" s="24">
        <f>SUM(B51:F51)</f>
        <v>1</v>
      </c>
      <c r="H51" s="24">
        <v>0.2</v>
      </c>
      <c r="I51" s="24">
        <f>G51*H51</f>
        <v>0.2</v>
      </c>
    </row>
    <row r="52" spans="1:9" ht="60">
      <c r="A52" s="30" t="s">
        <v>86</v>
      </c>
      <c r="B52" s="24" t="str">
        <f>IF('grille d''évaluation'!$G53=1,0," ")</f>
        <v> </v>
      </c>
      <c r="C52" s="24">
        <f>IF('grille d''évaluation'!$G53=2,0.3," ")</f>
        <v>0.3</v>
      </c>
      <c r="D52" s="24" t="str">
        <f>IF('grille d''évaluation'!$G53=3,0.7," ")</f>
        <v> </v>
      </c>
      <c r="E52" s="24" t="str">
        <f>IF('grille d''évaluation'!$G53=4,1," ")</f>
        <v> </v>
      </c>
      <c r="F52" s="24" t="str">
        <f>IF('grille d''évaluation'!$G53=5,"NA"," ")</f>
        <v> </v>
      </c>
      <c r="G52" s="24">
        <f>SUM(B52:F52)</f>
        <v>0.3</v>
      </c>
      <c r="H52" s="24">
        <v>0.2</v>
      </c>
      <c r="I52" s="24">
        <f>G52*H52</f>
        <v>0.06</v>
      </c>
    </row>
    <row r="53" spans="1:9" ht="36">
      <c r="A53" s="30" t="s">
        <v>87</v>
      </c>
      <c r="B53" s="24" t="str">
        <f>IF('grille d''évaluation'!$G54=1,0," ")</f>
        <v> </v>
      </c>
      <c r="C53" s="24" t="str">
        <f>IF('grille d''évaluation'!$G54=2,0.3," ")</f>
        <v> </v>
      </c>
      <c r="D53" s="24" t="str">
        <f>IF('grille d''évaluation'!$G54=3,0.7," ")</f>
        <v> </v>
      </c>
      <c r="E53" s="24">
        <f>IF('grille d''évaluation'!$G54=4,1," ")</f>
        <v>1</v>
      </c>
      <c r="F53" s="24" t="str">
        <f>IF('grille d''évaluation'!$G54=5,"NA"," ")</f>
        <v> </v>
      </c>
      <c r="G53" s="24">
        <f>SUM(B53:F53)</f>
        <v>1</v>
      </c>
      <c r="H53" s="24">
        <v>0.2</v>
      </c>
      <c r="I53" s="24">
        <f>G53*H53</f>
        <v>0.2</v>
      </c>
    </row>
    <row r="54" spans="1:9" ht="60">
      <c r="A54" s="30" t="s">
        <v>88</v>
      </c>
      <c r="B54" s="24" t="str">
        <f>IF('grille d''évaluation'!$G55=1,0," ")</f>
        <v> </v>
      </c>
      <c r="C54" s="24" t="str">
        <f>IF('grille d''évaluation'!$G55=2,0.3," ")</f>
        <v> </v>
      </c>
      <c r="D54" s="24">
        <f>IF('grille d''évaluation'!$G55=3,0.7," ")</f>
        <v>0.7</v>
      </c>
      <c r="E54" s="24" t="str">
        <f>IF('grille d''évaluation'!$G55=4,1," ")</f>
        <v> </v>
      </c>
      <c r="F54" s="24" t="str">
        <f>IF('grille d''évaluation'!$G55=5,"NA"," ")</f>
        <v> </v>
      </c>
      <c r="G54" s="24">
        <f>SUM(B54:F54)</f>
        <v>0.7</v>
      </c>
      <c r="H54" s="24">
        <v>0.2</v>
      </c>
      <c r="I54" s="24">
        <f>G54*H54</f>
        <v>0.13999999999999999</v>
      </c>
    </row>
    <row r="55" spans="1:9" ht="12">
      <c r="A55" s="4" t="s">
        <v>36</v>
      </c>
      <c r="B55" s="12"/>
      <c r="C55" s="12"/>
      <c r="D55" s="12"/>
      <c r="E55" s="12"/>
      <c r="F55" s="12"/>
      <c r="G55" s="12"/>
      <c r="H55" s="13"/>
      <c r="I55" s="19">
        <f>SUM(I56:I63)</f>
        <v>0.7875</v>
      </c>
    </row>
    <row r="56" spans="1:9" ht="24">
      <c r="A56" s="30" t="s">
        <v>89</v>
      </c>
      <c r="B56" s="24" t="str">
        <f>IF('grille d''évaluation'!$G57=1,0," ")</f>
        <v> </v>
      </c>
      <c r="C56" s="24" t="str">
        <f>IF('grille d''évaluation'!$G57=2,0.3," ")</f>
        <v> </v>
      </c>
      <c r="D56" s="24" t="str">
        <f>IF('grille d''évaluation'!$G57=3,0.7," ")</f>
        <v> </v>
      </c>
      <c r="E56" s="24">
        <f>IF('grille d''évaluation'!$G57=4,1," ")</f>
        <v>1</v>
      </c>
      <c r="F56" s="24" t="str">
        <f>IF('grille d''évaluation'!$G57=5,"NA"," ")</f>
        <v> </v>
      </c>
      <c r="G56" s="24">
        <f aca="true" t="shared" si="8" ref="G56:G63">SUM(B56:F56)</f>
        <v>1</v>
      </c>
      <c r="H56" s="24">
        <v>0.125</v>
      </c>
      <c r="I56" s="24">
        <f aca="true" t="shared" si="9" ref="I56:I63">G56*H56</f>
        <v>0.125</v>
      </c>
    </row>
    <row r="57" spans="1:9" ht="24">
      <c r="A57" s="30" t="s">
        <v>90</v>
      </c>
      <c r="B57" s="24" t="str">
        <f>IF('grille d''évaluation'!$G58=1,0," ")</f>
        <v> </v>
      </c>
      <c r="C57" s="24" t="str">
        <f>IF('grille d''évaluation'!$G58=2,0.3," ")</f>
        <v> </v>
      </c>
      <c r="D57" s="24" t="str">
        <f>IF('grille d''évaluation'!$G58=3,0.7," ")</f>
        <v> </v>
      </c>
      <c r="E57" s="24">
        <f>IF('grille d''évaluation'!$G58=4,1," ")</f>
        <v>1</v>
      </c>
      <c r="F57" s="24" t="str">
        <f>IF('grille d''évaluation'!$G58=5,"NA"," ")</f>
        <v> </v>
      </c>
      <c r="G57" s="24">
        <f t="shared" si="8"/>
        <v>1</v>
      </c>
      <c r="H57" s="24">
        <v>0.125</v>
      </c>
      <c r="I57" s="24">
        <f t="shared" si="9"/>
        <v>0.125</v>
      </c>
    </row>
    <row r="58" spans="1:9" ht="24">
      <c r="A58" s="30" t="s">
        <v>91</v>
      </c>
      <c r="B58" s="24" t="str">
        <f>IF('grille d''évaluation'!$G59=1,0," ")</f>
        <v> </v>
      </c>
      <c r="C58" s="24" t="str">
        <f>IF('grille d''évaluation'!$G59=2,0.3," ")</f>
        <v> </v>
      </c>
      <c r="D58" s="24" t="str">
        <f>IF('grille d''évaluation'!$G59=3,0.7," ")</f>
        <v> </v>
      </c>
      <c r="E58" s="24">
        <f>IF('grille d''évaluation'!$G59=4,1," ")</f>
        <v>1</v>
      </c>
      <c r="F58" s="24" t="str">
        <f>IF('grille d''évaluation'!$G59=5,"NA"," ")</f>
        <v> </v>
      </c>
      <c r="G58" s="24">
        <f t="shared" si="8"/>
        <v>1</v>
      </c>
      <c r="H58" s="24">
        <v>0.125</v>
      </c>
      <c r="I58" s="24">
        <f t="shared" si="9"/>
        <v>0.125</v>
      </c>
    </row>
    <row r="59" spans="1:9" ht="24">
      <c r="A59" s="30" t="s">
        <v>68</v>
      </c>
      <c r="B59" s="24" t="str">
        <f>IF('grille d''évaluation'!$G60=1,0," ")</f>
        <v> </v>
      </c>
      <c r="C59" s="24">
        <f>IF('grille d''évaluation'!$G60=2,0.3," ")</f>
        <v>0.3</v>
      </c>
      <c r="D59" s="24" t="str">
        <f>IF('grille d''évaluation'!$G60=3,0.7," ")</f>
        <v> </v>
      </c>
      <c r="E59" s="24" t="str">
        <f>IF('grille d''évaluation'!$G60=4,1," ")</f>
        <v> </v>
      </c>
      <c r="F59" s="24" t="str">
        <f>IF('grille d''évaluation'!$G60=5,"NA"," ")</f>
        <v> </v>
      </c>
      <c r="G59" s="24">
        <f t="shared" si="8"/>
        <v>0.3</v>
      </c>
      <c r="H59" s="24">
        <v>0.125</v>
      </c>
      <c r="I59" s="24">
        <f t="shared" si="9"/>
        <v>0.0375</v>
      </c>
    </row>
    <row r="60" spans="1:9" ht="24">
      <c r="A60" s="30" t="s">
        <v>69</v>
      </c>
      <c r="B60" s="24" t="str">
        <f>IF('grille d''évaluation'!$G61=1,0," ")</f>
        <v> </v>
      </c>
      <c r="C60" s="24" t="str">
        <f>IF('grille d''évaluation'!$G61=2,0.3," ")</f>
        <v> </v>
      </c>
      <c r="D60" s="24">
        <f>IF('grille d''évaluation'!$G61=3,0.7," ")</f>
        <v>0.7</v>
      </c>
      <c r="E60" s="24" t="str">
        <f>IF('grille d''évaluation'!$G61=4,1," ")</f>
        <v> </v>
      </c>
      <c r="F60" s="24" t="str">
        <f>IF('grille d''évaluation'!$G61=5,"NA"," ")</f>
        <v> </v>
      </c>
      <c r="G60" s="24">
        <f t="shared" si="8"/>
        <v>0.7</v>
      </c>
      <c r="H60" s="24">
        <v>0.125</v>
      </c>
      <c r="I60" s="24">
        <f t="shared" si="9"/>
        <v>0.0875</v>
      </c>
    </row>
    <row r="61" spans="1:9" ht="24">
      <c r="A61" s="30" t="s">
        <v>70</v>
      </c>
      <c r="B61" s="24" t="str">
        <f>IF('grille d''évaluation'!$G62=1,0," ")</f>
        <v> </v>
      </c>
      <c r="C61" s="24">
        <f>IF('grille d''évaluation'!$G62=2,0.3," ")</f>
        <v>0.3</v>
      </c>
      <c r="D61" s="24" t="str">
        <f>IF('grille d''évaluation'!$G62=3,0.7," ")</f>
        <v> </v>
      </c>
      <c r="E61" s="24" t="str">
        <f>IF('grille d''évaluation'!$G62=4,1," ")</f>
        <v> </v>
      </c>
      <c r="F61" s="24" t="str">
        <f>IF('grille d''évaluation'!$G62=5,"NA"," ")</f>
        <v> </v>
      </c>
      <c r="G61" s="24">
        <f t="shared" si="8"/>
        <v>0.3</v>
      </c>
      <c r="H61" s="24">
        <v>0.125</v>
      </c>
      <c r="I61" s="24">
        <f t="shared" si="9"/>
        <v>0.0375</v>
      </c>
    </row>
    <row r="62" spans="1:9" ht="36">
      <c r="A62" s="30" t="s">
        <v>71</v>
      </c>
      <c r="B62" s="24" t="str">
        <f>IF('grille d''évaluation'!$G63=1,0," ")</f>
        <v> </v>
      </c>
      <c r="C62" s="24" t="str">
        <f>IF('grille d''évaluation'!$G63=2,0.3," ")</f>
        <v> </v>
      </c>
      <c r="D62" s="24" t="str">
        <f>IF('grille d''évaluation'!$G63=3,0.7," ")</f>
        <v> </v>
      </c>
      <c r="E62" s="24">
        <f>IF('grille d''évaluation'!$G63=4,1," ")</f>
        <v>1</v>
      </c>
      <c r="F62" s="24" t="str">
        <f>IF('grille d''évaluation'!$G63=5,"NA"," ")</f>
        <v> </v>
      </c>
      <c r="G62" s="24">
        <f t="shared" si="8"/>
        <v>1</v>
      </c>
      <c r="H62" s="24">
        <v>0.125</v>
      </c>
      <c r="I62" s="24">
        <f t="shared" si="9"/>
        <v>0.125</v>
      </c>
    </row>
    <row r="63" spans="1:9" ht="48">
      <c r="A63" s="31" t="s">
        <v>72</v>
      </c>
      <c r="B63" s="24" t="str">
        <f>IF('grille d''évaluation'!$G64=1,0," ")</f>
        <v> </v>
      </c>
      <c r="C63" s="24" t="str">
        <f>IF('grille d''évaluation'!$G64=2,0.3," ")</f>
        <v> </v>
      </c>
      <c r="D63" s="24" t="str">
        <f>IF('grille d''évaluation'!$G64=3,0.7," ")</f>
        <v> </v>
      </c>
      <c r="E63" s="24">
        <f>IF('grille d''évaluation'!$G64=4,1," ")</f>
        <v>1</v>
      </c>
      <c r="F63" s="24" t="str">
        <f>IF('grille d''évaluation'!$G64=5,"NA"," ")</f>
        <v> </v>
      </c>
      <c r="G63" s="24">
        <f t="shared" si="8"/>
        <v>1</v>
      </c>
      <c r="H63" s="24">
        <v>0.125</v>
      </c>
      <c r="I63" s="24">
        <f t="shared" si="9"/>
        <v>0.125</v>
      </c>
    </row>
    <row r="64" spans="1:9" ht="12">
      <c r="A64" s="6" t="s">
        <v>37</v>
      </c>
      <c r="B64" s="12"/>
      <c r="C64" s="12"/>
      <c r="D64" s="12"/>
      <c r="E64" s="12"/>
      <c r="F64" s="12"/>
      <c r="G64" s="12"/>
      <c r="H64" s="13"/>
      <c r="I64" s="19">
        <f>SUM(I65:I73)</f>
        <v>0.334</v>
      </c>
    </row>
    <row r="65" spans="1:9" ht="12">
      <c r="A65" s="31" t="s">
        <v>73</v>
      </c>
      <c r="B65" s="24">
        <f>IF('grille d''évaluation'!$G66=1,0," ")</f>
        <v>0</v>
      </c>
      <c r="C65" s="24" t="str">
        <f>IF('grille d''évaluation'!$G66=2,0.3," ")</f>
        <v> </v>
      </c>
      <c r="D65" s="24" t="str">
        <f>IF('grille d''évaluation'!$G66=3,0.7," ")</f>
        <v> </v>
      </c>
      <c r="E65" s="24" t="str">
        <f>IF('grille d''évaluation'!$G66=4,1," ")</f>
        <v> </v>
      </c>
      <c r="F65" s="24" t="str">
        <f>IF('grille d''évaluation'!$G66=5,"NA"," ")</f>
        <v> </v>
      </c>
      <c r="G65" s="24">
        <f aca="true" t="shared" si="10" ref="G65:G73">SUM(B65:F65)</f>
        <v>0</v>
      </c>
      <c r="H65" s="24">
        <v>0.111</v>
      </c>
      <c r="I65" s="24">
        <f aca="true" t="shared" si="11" ref="I65:I73">G65*H65</f>
        <v>0</v>
      </c>
    </row>
    <row r="66" spans="1:9" ht="36">
      <c r="A66" s="31" t="s">
        <v>100</v>
      </c>
      <c r="B66" s="24">
        <f>IF('grille d''évaluation'!$G67=1,0," ")</f>
        <v>0</v>
      </c>
      <c r="C66" s="24" t="str">
        <f>IF('grille d''évaluation'!$G67=2,0.3," ")</f>
        <v> </v>
      </c>
      <c r="D66" s="24" t="str">
        <f>IF('grille d''évaluation'!$G67=3,0.7," ")</f>
        <v> </v>
      </c>
      <c r="E66" s="24" t="str">
        <f>IF('grille d''évaluation'!$G67=4,1," ")</f>
        <v> </v>
      </c>
      <c r="F66" s="24" t="str">
        <f>IF('grille d''évaluation'!$G67=5,"NA"," ")</f>
        <v> </v>
      </c>
      <c r="G66" s="24">
        <f t="shared" si="10"/>
        <v>0</v>
      </c>
      <c r="H66" s="24">
        <v>0.111</v>
      </c>
      <c r="I66" s="24">
        <f t="shared" si="11"/>
        <v>0</v>
      </c>
    </row>
    <row r="67" spans="1:9" ht="60">
      <c r="A67" s="31" t="s">
        <v>101</v>
      </c>
      <c r="B67" s="24">
        <f>IF('grille d''évaluation'!$G68=1,0," ")</f>
        <v>0</v>
      </c>
      <c r="C67" s="24" t="str">
        <f>IF('grille d''évaluation'!$G68=2,0.3," ")</f>
        <v> </v>
      </c>
      <c r="D67" s="24" t="str">
        <f>IF('grille d''évaluation'!$G68=3,0.7," ")</f>
        <v> </v>
      </c>
      <c r="E67" s="24" t="str">
        <f>IF('grille d''évaluation'!$G68=4,1," ")</f>
        <v> </v>
      </c>
      <c r="F67" s="24" t="str">
        <f>IF('grille d''évaluation'!$G68=5,"NA"," ")</f>
        <v> </v>
      </c>
      <c r="G67" s="24">
        <f t="shared" si="10"/>
        <v>0</v>
      </c>
      <c r="H67" s="24">
        <v>0.111</v>
      </c>
      <c r="I67" s="24">
        <f t="shared" si="11"/>
        <v>0</v>
      </c>
    </row>
    <row r="68" spans="1:9" ht="24">
      <c r="A68" s="31" t="s">
        <v>102</v>
      </c>
      <c r="B68" s="24">
        <f>IF('grille d''évaluation'!$G69=1,0," ")</f>
        <v>0</v>
      </c>
      <c r="C68" s="24" t="str">
        <f>IF('grille d''évaluation'!$G69=2,0.3," ")</f>
        <v> </v>
      </c>
      <c r="D68" s="24" t="str">
        <f>IF('grille d''évaluation'!$G69=3,0.7," ")</f>
        <v> </v>
      </c>
      <c r="E68" s="24" t="str">
        <f>IF('grille d''évaluation'!$G69=4,1," ")</f>
        <v> </v>
      </c>
      <c r="F68" s="24" t="str">
        <f>IF('grille d''évaluation'!$G69=5,"NA"," ")</f>
        <v> </v>
      </c>
      <c r="G68" s="24">
        <f t="shared" si="10"/>
        <v>0</v>
      </c>
      <c r="H68" s="24">
        <v>0.111</v>
      </c>
      <c r="I68" s="24">
        <f t="shared" si="11"/>
        <v>0</v>
      </c>
    </row>
    <row r="69" spans="1:9" ht="24">
      <c r="A69" s="31" t="s">
        <v>103</v>
      </c>
      <c r="B69" s="24">
        <f>IF('grille d''évaluation'!$G70=1,0," ")</f>
        <v>0</v>
      </c>
      <c r="C69" s="24" t="str">
        <f>IF('grille d''évaluation'!$G70=2,0.3," ")</f>
        <v> </v>
      </c>
      <c r="D69" s="24" t="str">
        <f>IF('grille d''évaluation'!$G70=3,0.7," ")</f>
        <v> </v>
      </c>
      <c r="E69" s="24" t="str">
        <f>IF('grille d''évaluation'!$G70=4,1," ")</f>
        <v> </v>
      </c>
      <c r="F69" s="24" t="str">
        <f>IF('grille d''évaluation'!$G70=5,"NA"," ")</f>
        <v> </v>
      </c>
      <c r="G69" s="24">
        <f t="shared" si="10"/>
        <v>0</v>
      </c>
      <c r="H69" s="24">
        <v>0.111</v>
      </c>
      <c r="I69" s="24">
        <f t="shared" si="11"/>
        <v>0</v>
      </c>
    </row>
    <row r="70" spans="1:9" ht="24">
      <c r="A70" s="31" t="s">
        <v>104</v>
      </c>
      <c r="B70" s="24" t="str">
        <f>IF('grille d''évaluation'!$G71=1,0," ")</f>
        <v> </v>
      </c>
      <c r="C70" s="24" t="str">
        <f>IF('grille d''évaluation'!$G71=2,0.3," ")</f>
        <v> </v>
      </c>
      <c r="D70" s="24" t="str">
        <f>IF('grille d''évaluation'!$G71=3,0.7," ")</f>
        <v> </v>
      </c>
      <c r="E70" s="24">
        <f>IF('grille d''évaluation'!$G71=4,1," ")</f>
        <v>1</v>
      </c>
      <c r="F70" s="24" t="str">
        <f>IF('grille d''évaluation'!$G71=5,"NA"," ")</f>
        <v> </v>
      </c>
      <c r="G70" s="24">
        <f t="shared" si="10"/>
        <v>1</v>
      </c>
      <c r="H70" s="24">
        <v>0.111</v>
      </c>
      <c r="I70" s="24">
        <f t="shared" si="11"/>
        <v>0.111</v>
      </c>
    </row>
    <row r="71" spans="1:9" ht="36">
      <c r="A71" s="31" t="s">
        <v>105</v>
      </c>
      <c r="B71" s="24" t="str">
        <f>IF('grille d''évaluation'!$G72=1,0," ")</f>
        <v> </v>
      </c>
      <c r="C71" s="24" t="str">
        <f>IF('grille d''évaluation'!$G72=2,0.3," ")</f>
        <v> </v>
      </c>
      <c r="D71" s="24" t="str">
        <f>IF('grille d''évaluation'!$G72=3,0.7," ")</f>
        <v> </v>
      </c>
      <c r="E71" s="24">
        <f>IF('grille d''évaluation'!$G72=4,1," ")</f>
        <v>1</v>
      </c>
      <c r="F71" s="24" t="str">
        <f>IF('grille d''évaluation'!$G72=5,"NA"," ")</f>
        <v> </v>
      </c>
      <c r="G71" s="24">
        <f t="shared" si="10"/>
        <v>1</v>
      </c>
      <c r="H71" s="24">
        <v>0.111</v>
      </c>
      <c r="I71" s="24">
        <f t="shared" si="11"/>
        <v>0.111</v>
      </c>
    </row>
    <row r="72" spans="1:9" ht="24">
      <c r="A72" s="31" t="s">
        <v>106</v>
      </c>
      <c r="B72" s="24" t="str">
        <f>IF('grille d''évaluation'!$G73=1,0," ")</f>
        <v> </v>
      </c>
      <c r="C72" s="24" t="str">
        <f>IF('grille d''évaluation'!$G73=2,0.3," ")</f>
        <v> </v>
      </c>
      <c r="D72" s="24" t="str">
        <f>IF('grille d''évaluation'!$G73=3,0.7," ")</f>
        <v> </v>
      </c>
      <c r="E72" s="24" t="str">
        <f>IF('grille d''évaluation'!$G73=4,1," ")</f>
        <v> </v>
      </c>
      <c r="F72" s="24" t="str">
        <f>IF('grille d''évaluation'!$G73=5,"NA"," ")</f>
        <v> </v>
      </c>
      <c r="G72" s="24">
        <f t="shared" si="10"/>
        <v>0</v>
      </c>
      <c r="H72" s="24">
        <v>0.111</v>
      </c>
      <c r="I72" s="24">
        <f t="shared" si="11"/>
        <v>0</v>
      </c>
    </row>
    <row r="73" spans="1:9" ht="36">
      <c r="A73" s="31" t="s">
        <v>80</v>
      </c>
      <c r="B73" s="24" t="str">
        <f>IF('grille d''évaluation'!$G74=1,0," ")</f>
        <v> </v>
      </c>
      <c r="C73" s="24" t="str">
        <f>IF('grille d''évaluation'!$G74=2,0.3," ")</f>
        <v> </v>
      </c>
      <c r="D73" s="24" t="str">
        <f>IF('grille d''évaluation'!$G74=3,0.7," ")</f>
        <v> </v>
      </c>
      <c r="E73" s="24">
        <f>IF('grille d''évaluation'!$G74=4,1," ")</f>
        <v>1</v>
      </c>
      <c r="F73" s="24" t="str">
        <f>IF('grille d''évaluation'!$G74=5,"NA"," ")</f>
        <v> </v>
      </c>
      <c r="G73" s="24">
        <f t="shared" si="10"/>
        <v>1</v>
      </c>
      <c r="H73" s="24">
        <v>0.112</v>
      </c>
      <c r="I73" s="24">
        <f t="shared" si="11"/>
        <v>0.112</v>
      </c>
    </row>
    <row r="74" spans="1:9" ht="12">
      <c r="A74" s="6" t="s">
        <v>38</v>
      </c>
      <c r="B74" s="12"/>
      <c r="C74" s="12"/>
      <c r="D74" s="12"/>
      <c r="E74" s="12"/>
      <c r="F74" s="12"/>
      <c r="G74" s="12"/>
      <c r="H74" s="13"/>
      <c r="I74" s="19">
        <f>SUM(I75:I82)</f>
        <v>0.8</v>
      </c>
    </row>
    <row r="75" spans="1:9" ht="48">
      <c r="A75" s="30" t="s">
        <v>81</v>
      </c>
      <c r="B75" s="24" t="str">
        <f>IF('grille d''évaluation'!$G76=1,0," ")</f>
        <v> </v>
      </c>
      <c r="C75" s="24" t="str">
        <f>IF('grille d''évaluation'!$G76=2,0.3," ")</f>
        <v> </v>
      </c>
      <c r="D75" s="24">
        <f>IF('grille d''évaluation'!$G76=3,0.7," ")</f>
        <v>0.7</v>
      </c>
      <c r="E75" s="24" t="str">
        <f>IF('grille d''évaluation'!$G76=4,1," ")</f>
        <v> </v>
      </c>
      <c r="F75" s="24" t="str">
        <f>IF('grille d''évaluation'!$G76=5,"NA"," ")</f>
        <v> </v>
      </c>
      <c r="G75" s="24">
        <f aca="true" t="shared" si="12" ref="G75:G82">SUM(B75:F75)</f>
        <v>0.7</v>
      </c>
      <c r="H75" s="24">
        <v>0.125</v>
      </c>
      <c r="I75" s="24">
        <f aca="true" t="shared" si="13" ref="I75:I82">G75*H75</f>
        <v>0.0875</v>
      </c>
    </row>
    <row r="76" spans="1:9" ht="36">
      <c r="A76" s="30" t="s">
        <v>82</v>
      </c>
      <c r="B76" s="24" t="str">
        <f>IF('grille d''évaluation'!$G77=1,0," ")</f>
        <v> </v>
      </c>
      <c r="C76" s="24" t="str">
        <f>IF('grille d''évaluation'!$G77=2,0.3," ")</f>
        <v> </v>
      </c>
      <c r="D76" s="24">
        <f>IF('grille d''évaluation'!$G77=3,0.7," ")</f>
        <v>0.7</v>
      </c>
      <c r="E76" s="24" t="str">
        <f>IF('grille d''évaluation'!$G77=4,1," ")</f>
        <v> </v>
      </c>
      <c r="F76" s="24" t="str">
        <f>IF('grille d''évaluation'!$G77=5,"NA"," ")</f>
        <v> </v>
      </c>
      <c r="G76" s="24">
        <f t="shared" si="12"/>
        <v>0.7</v>
      </c>
      <c r="H76" s="24">
        <v>0.125</v>
      </c>
      <c r="I76" s="24">
        <f t="shared" si="13"/>
        <v>0.0875</v>
      </c>
    </row>
    <row r="77" spans="1:9" ht="36">
      <c r="A77" s="30" t="s">
        <v>83</v>
      </c>
      <c r="B77" s="24" t="str">
        <f>IF('grille d''évaluation'!$G78=1,0," ")</f>
        <v> </v>
      </c>
      <c r="C77" s="24" t="str">
        <f>IF('grille d''évaluation'!$G78=2,0.3," ")</f>
        <v> </v>
      </c>
      <c r="D77" s="24" t="str">
        <f>IF('grille d''évaluation'!$G78=3,0.7," ")</f>
        <v> </v>
      </c>
      <c r="E77" s="24">
        <f>IF('grille d''évaluation'!$G78=4,1," ")</f>
        <v>1</v>
      </c>
      <c r="F77" s="24" t="str">
        <f>IF('grille d''évaluation'!$G78=5,"NA"," ")</f>
        <v> </v>
      </c>
      <c r="G77" s="24">
        <f t="shared" si="12"/>
        <v>1</v>
      </c>
      <c r="H77" s="24">
        <v>0.125</v>
      </c>
      <c r="I77" s="24">
        <f t="shared" si="13"/>
        <v>0.125</v>
      </c>
    </row>
    <row r="78" spans="1:9" ht="36">
      <c r="A78" s="30" t="s">
        <v>84</v>
      </c>
      <c r="B78" s="24" t="str">
        <f>IF('grille d''évaluation'!$G79=1,0," ")</f>
        <v> </v>
      </c>
      <c r="C78" s="24" t="str">
        <f>IF('grille d''évaluation'!$G79=2,0.3," ")</f>
        <v> </v>
      </c>
      <c r="D78" s="24" t="str">
        <f>IF('grille d''évaluation'!$G79=3,0.7," ")</f>
        <v> </v>
      </c>
      <c r="E78" s="24">
        <f>IF('grille d''évaluation'!$G79=4,1," ")</f>
        <v>1</v>
      </c>
      <c r="F78" s="24" t="str">
        <f>IF('grille d''évaluation'!$G79=5,"NA"," ")</f>
        <v> </v>
      </c>
      <c r="G78" s="24">
        <f t="shared" si="12"/>
        <v>1</v>
      </c>
      <c r="H78" s="24">
        <v>0.125</v>
      </c>
      <c r="I78" s="24">
        <f t="shared" si="13"/>
        <v>0.125</v>
      </c>
    </row>
    <row r="79" spans="1:9" ht="24">
      <c r="A79" s="30" t="s">
        <v>85</v>
      </c>
      <c r="B79" s="24" t="str">
        <f>IF('grille d''évaluation'!$G80=1,0," ")</f>
        <v> </v>
      </c>
      <c r="C79" s="24" t="str">
        <f>IF('grille d''évaluation'!$G80=2,0.3," ")</f>
        <v> </v>
      </c>
      <c r="D79" s="24" t="str">
        <f>IF('grille d''évaluation'!$G80=3,0.7," ")</f>
        <v> </v>
      </c>
      <c r="E79" s="24" t="str">
        <f>IF('grille d''évaluation'!$G80=4,1," ")</f>
        <v> </v>
      </c>
      <c r="F79" s="24" t="str">
        <f>IF('grille d''évaluation'!$G80=5,"NA"," ")</f>
        <v> </v>
      </c>
      <c r="G79" s="24">
        <f t="shared" si="12"/>
        <v>0</v>
      </c>
      <c r="H79" s="24">
        <v>0.125</v>
      </c>
      <c r="I79" s="24">
        <f t="shared" si="13"/>
        <v>0</v>
      </c>
    </row>
    <row r="80" spans="1:9" ht="24">
      <c r="A80" s="30" t="s">
        <v>120</v>
      </c>
      <c r="B80" s="24" t="str">
        <f>IF('grille d''évaluation'!$G81=1,0," ")</f>
        <v> </v>
      </c>
      <c r="C80" s="24" t="str">
        <f>IF('grille d''évaluation'!$G81=2,0.3," ")</f>
        <v> </v>
      </c>
      <c r="D80" s="24" t="str">
        <f>IF('grille d''évaluation'!$G81=3,0.7," ")</f>
        <v> </v>
      </c>
      <c r="E80" s="24">
        <f>IF('grille d''évaluation'!$G81=4,1," ")</f>
        <v>1</v>
      </c>
      <c r="F80" s="24" t="str">
        <f>IF('grille d''évaluation'!$G81=5,"NA"," ")</f>
        <v> </v>
      </c>
      <c r="G80" s="24">
        <f t="shared" si="12"/>
        <v>1</v>
      </c>
      <c r="H80" s="24">
        <v>0.125</v>
      </c>
      <c r="I80" s="24">
        <f t="shared" si="13"/>
        <v>0.125</v>
      </c>
    </row>
    <row r="81" spans="1:9" ht="24">
      <c r="A81" s="30" t="s">
        <v>121</v>
      </c>
      <c r="B81" s="24" t="str">
        <f>IF('grille d''évaluation'!$G82=1,0," ")</f>
        <v> </v>
      </c>
      <c r="C81" s="24" t="str">
        <f>IF('grille d''évaluation'!$G82=2,0.3," ")</f>
        <v> </v>
      </c>
      <c r="D81" s="24" t="str">
        <f>IF('grille d''évaluation'!$G82=3,0.7," ")</f>
        <v> </v>
      </c>
      <c r="E81" s="24">
        <f>IF('grille d''évaluation'!$G82=4,1," ")</f>
        <v>1</v>
      </c>
      <c r="F81" s="24" t="str">
        <f>IF('grille d''évaluation'!$G82=5,"NA"," ")</f>
        <v> </v>
      </c>
      <c r="G81" s="24">
        <f t="shared" si="12"/>
        <v>1</v>
      </c>
      <c r="H81" s="24">
        <v>0.125</v>
      </c>
      <c r="I81" s="24">
        <f t="shared" si="13"/>
        <v>0.125</v>
      </c>
    </row>
    <row r="82" spans="1:9" ht="24">
      <c r="A82" s="30" t="s">
        <v>122</v>
      </c>
      <c r="B82" s="24" t="str">
        <f>IF('grille d''évaluation'!$G83=1,0," ")</f>
        <v> </v>
      </c>
      <c r="C82" s="24" t="str">
        <f>IF('grille d''évaluation'!$G83=2,0.3," ")</f>
        <v> </v>
      </c>
      <c r="D82" s="24" t="str">
        <f>IF('grille d''évaluation'!$G83=3,0.7," ")</f>
        <v> </v>
      </c>
      <c r="E82" s="24">
        <f>IF('grille d''évaluation'!$G83=4,1," ")</f>
        <v>1</v>
      </c>
      <c r="F82" s="24" t="str">
        <f>IF('grille d''évaluation'!$G83=5,"NA"," ")</f>
        <v> </v>
      </c>
      <c r="G82" s="24">
        <f t="shared" si="12"/>
        <v>1</v>
      </c>
      <c r="H82" s="24">
        <v>0.125</v>
      </c>
      <c r="I82" s="24">
        <f t="shared" si="13"/>
        <v>0.125</v>
      </c>
    </row>
    <row r="83" spans="1:9" ht="12">
      <c r="A83" s="75" t="s">
        <v>19</v>
      </c>
      <c r="B83" s="76"/>
      <c r="C83" s="76"/>
      <c r="D83" s="76"/>
      <c r="E83" s="76"/>
      <c r="F83" s="76"/>
      <c r="G83" s="76"/>
      <c r="H83" s="77"/>
      <c r="I83" s="22">
        <f>(I5+I13+I21+I26+I32+I42+I49+I55+I64+I74)/10</f>
        <v>0.65689</v>
      </c>
    </row>
    <row r="84" ht="12">
      <c r="I84" s="30"/>
    </row>
    <row r="85" ht="12">
      <c r="I85" s="30"/>
    </row>
    <row r="86" ht="12">
      <c r="I86" s="30"/>
    </row>
    <row r="87" ht="12">
      <c r="I87" s="30"/>
    </row>
    <row r="88" ht="12">
      <c r="I88" s="30"/>
    </row>
    <row r="89" ht="12">
      <c r="I89" s="30"/>
    </row>
    <row r="90" ht="12">
      <c r="I90" s="30"/>
    </row>
  </sheetData>
  <sheetProtection/>
  <mergeCells count="5">
    <mergeCell ref="A83:H83"/>
    <mergeCell ref="B3:F3"/>
    <mergeCell ref="A1:I2"/>
    <mergeCell ref="A3:A4"/>
    <mergeCell ref="H3:I3"/>
  </mergeCells>
  <printOptions/>
  <pageMargins left="0.2" right="0.11" top="0.74" bottom="1" header="0.4921259845" footer="0.4921259845"/>
  <pageSetup firstPageNumber="12" useFirstPageNumber="1" horizontalDpi="600" verticalDpi="600" orientation="portrait" paperSize="9"/>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C2"/>
    </sheetView>
  </sheetViews>
  <sheetFormatPr defaultColWidth="11.57421875" defaultRowHeight="12.75"/>
  <cols>
    <col min="1" max="1" width="22.421875" style="0" customWidth="1"/>
    <col min="2" max="2" width="58.421875" style="23" customWidth="1"/>
    <col min="3" max="3" width="13.140625" style="0" customWidth="1"/>
    <col min="4" max="4" width="0.2890625" style="0" customWidth="1"/>
    <col min="5" max="16384" width="11.421875" style="0" customWidth="1"/>
  </cols>
  <sheetData>
    <row r="1" spans="1:4" ht="12">
      <c r="A1" s="87" t="s">
        <v>119</v>
      </c>
      <c r="B1" s="87"/>
      <c r="C1" s="87"/>
      <c r="D1" s="91" t="s">
        <v>113</v>
      </c>
    </row>
    <row r="2" spans="1:6" ht="12">
      <c r="A2" s="88"/>
      <c r="B2" s="88"/>
      <c r="C2" s="88"/>
      <c r="D2" s="92"/>
      <c r="E2" s="7"/>
      <c r="F2" s="7"/>
    </row>
    <row r="3" spans="1:4" ht="21" customHeight="1">
      <c r="A3" s="55" t="s">
        <v>116</v>
      </c>
      <c r="B3" s="55" t="s">
        <v>114</v>
      </c>
      <c r="C3" s="56" t="s">
        <v>115</v>
      </c>
      <c r="D3" s="92"/>
    </row>
    <row r="4" spans="1:4" ht="12">
      <c r="A4" s="47" t="s">
        <v>29</v>
      </c>
      <c r="B4" s="48" t="s">
        <v>123</v>
      </c>
      <c r="C4" s="49">
        <f>'grille de cotation'!I5</f>
        <v>0.7000000000000001</v>
      </c>
      <c r="D4" s="38">
        <v>0.5</v>
      </c>
    </row>
    <row r="5" spans="1:4" ht="12">
      <c r="A5" s="47" t="s">
        <v>30</v>
      </c>
      <c r="B5" s="48" t="s">
        <v>124</v>
      </c>
      <c r="C5" s="49">
        <f>'grille de cotation'!I13</f>
        <v>0.714</v>
      </c>
      <c r="D5" s="38">
        <v>0.5</v>
      </c>
    </row>
    <row r="6" spans="1:4" ht="12">
      <c r="A6" s="47" t="s">
        <v>31</v>
      </c>
      <c r="B6" s="48" t="s">
        <v>127</v>
      </c>
      <c r="C6" s="49">
        <f>'grille de cotation'!I21</f>
        <v>0</v>
      </c>
      <c r="D6" s="38">
        <v>0.5</v>
      </c>
    </row>
    <row r="7" spans="1:4" ht="12">
      <c r="A7" s="47" t="s">
        <v>32</v>
      </c>
      <c r="B7" s="48" t="s">
        <v>93</v>
      </c>
      <c r="C7" s="49">
        <f>'grille de cotation'!I26</f>
        <v>0.8</v>
      </c>
      <c r="D7" s="38">
        <v>0.5</v>
      </c>
    </row>
    <row r="8" spans="1:4" ht="12">
      <c r="A8" s="47" t="s">
        <v>33</v>
      </c>
      <c r="B8" s="48" t="s">
        <v>95</v>
      </c>
      <c r="C8" s="49">
        <f>'grille de cotation'!I32</f>
        <v>0.9999999999999999</v>
      </c>
      <c r="D8" s="38">
        <v>0.5</v>
      </c>
    </row>
    <row r="9" spans="1:4" ht="12">
      <c r="A9" s="47" t="s">
        <v>34</v>
      </c>
      <c r="B9" s="48" t="s">
        <v>97</v>
      </c>
      <c r="C9" s="49">
        <f>'grille de cotation'!I42</f>
        <v>0.8334</v>
      </c>
      <c r="D9" s="38">
        <v>0.5</v>
      </c>
    </row>
    <row r="10" spans="1:4" ht="12">
      <c r="A10" s="47" t="s">
        <v>35</v>
      </c>
      <c r="B10" s="50" t="s">
        <v>99</v>
      </c>
      <c r="C10" s="49">
        <f>'grille de cotation'!I49</f>
        <v>0.6</v>
      </c>
      <c r="D10" s="38">
        <v>0.5</v>
      </c>
    </row>
    <row r="11" spans="1:4" ht="12">
      <c r="A11" s="47" t="s">
        <v>36</v>
      </c>
      <c r="B11" s="50" t="s">
        <v>108</v>
      </c>
      <c r="C11" s="49">
        <f>'grille de cotation'!I55</f>
        <v>0.7875</v>
      </c>
      <c r="D11" s="38">
        <v>0.5</v>
      </c>
    </row>
    <row r="12" spans="1:4" ht="12">
      <c r="A12" s="47" t="s">
        <v>37</v>
      </c>
      <c r="B12" s="50" t="s">
        <v>110</v>
      </c>
      <c r="C12" s="49">
        <f>'grille de cotation'!I64</f>
        <v>0.334</v>
      </c>
      <c r="D12" s="38">
        <v>0.5</v>
      </c>
    </row>
    <row r="13" spans="1:4" ht="12">
      <c r="A13" s="51" t="s">
        <v>38</v>
      </c>
      <c r="B13" s="52" t="s">
        <v>112</v>
      </c>
      <c r="C13" s="53">
        <f>'grille de cotation'!I74</f>
        <v>0.8</v>
      </c>
      <c r="D13" s="38">
        <v>0.5</v>
      </c>
    </row>
    <row r="14" spans="1:3" ht="18.75" customHeight="1">
      <c r="A14" s="85" t="s">
        <v>20</v>
      </c>
      <c r="B14" s="86"/>
      <c r="C14" s="54">
        <f>'grille de cotation'!I83</f>
        <v>0.65689</v>
      </c>
    </row>
    <row r="16" spans="1:4" ht="12">
      <c r="A16" s="45"/>
      <c r="B16" s="46"/>
      <c r="C16" s="45"/>
      <c r="D16" s="45"/>
    </row>
    <row r="17" spans="1:4" ht="12.75">
      <c r="A17" s="45"/>
      <c r="B17" s="46"/>
      <c r="C17" s="45"/>
      <c r="D17" s="45"/>
    </row>
    <row r="18" spans="1:4" ht="12.75">
      <c r="A18" s="89"/>
      <c r="B18" s="89"/>
      <c r="C18" s="89"/>
      <c r="D18" s="45"/>
    </row>
    <row r="19" spans="1:4" ht="12.75">
      <c r="A19" s="89"/>
      <c r="B19" s="89"/>
      <c r="C19" s="89"/>
      <c r="D19" s="45"/>
    </row>
    <row r="20" spans="1:4" ht="12.75">
      <c r="A20" s="40"/>
      <c r="B20" s="40"/>
      <c r="C20" s="39"/>
      <c r="D20" s="45"/>
    </row>
    <row r="21" spans="1:4" ht="12.75">
      <c r="A21" s="41"/>
      <c r="B21" s="42"/>
      <c r="C21" s="43"/>
      <c r="D21" s="45"/>
    </row>
    <row r="22" spans="1:4" ht="12">
      <c r="A22" s="41"/>
      <c r="B22" s="42"/>
      <c r="C22" s="43"/>
      <c r="D22" s="45"/>
    </row>
    <row r="23" spans="1:4" ht="12">
      <c r="A23" s="41"/>
      <c r="B23" s="42"/>
      <c r="C23" s="43"/>
      <c r="D23" s="45"/>
    </row>
    <row r="24" spans="1:4" ht="12">
      <c r="A24" s="41"/>
      <c r="B24" s="42"/>
      <c r="C24" s="43"/>
      <c r="D24" s="45"/>
    </row>
    <row r="25" spans="1:4" ht="12">
      <c r="A25" s="41"/>
      <c r="B25" s="42"/>
      <c r="C25" s="43"/>
      <c r="D25" s="45"/>
    </row>
    <row r="26" spans="1:4" ht="12">
      <c r="A26" s="41"/>
      <c r="B26" s="42"/>
      <c r="C26" s="43"/>
      <c r="D26" s="45"/>
    </row>
    <row r="27" spans="1:4" ht="12">
      <c r="A27" s="41"/>
      <c r="B27" s="44"/>
      <c r="C27" s="43"/>
      <c r="D27" s="45"/>
    </row>
    <row r="28" spans="1:4" ht="12">
      <c r="A28" s="41"/>
      <c r="B28" s="44"/>
      <c r="C28" s="43"/>
      <c r="D28" s="45"/>
    </row>
    <row r="29" spans="1:4" ht="12">
      <c r="A29" s="41"/>
      <c r="B29" s="44"/>
      <c r="C29" s="43"/>
      <c r="D29" s="45"/>
    </row>
    <row r="30" spans="1:4" ht="12">
      <c r="A30" s="41"/>
      <c r="B30" s="44"/>
      <c r="C30" s="43"/>
      <c r="D30" s="45"/>
    </row>
    <row r="31" spans="1:4" ht="12">
      <c r="A31" s="90"/>
      <c r="B31" s="90"/>
      <c r="C31" s="43"/>
      <c r="D31" s="45"/>
    </row>
    <row r="32" spans="1:4" ht="12">
      <c r="A32" s="45"/>
      <c r="B32" s="46"/>
      <c r="C32" s="45"/>
      <c r="D32" s="45"/>
    </row>
    <row r="33" spans="1:4" ht="12">
      <c r="A33" s="45"/>
      <c r="B33" s="46"/>
      <c r="C33" s="45"/>
      <c r="D33" s="45"/>
    </row>
    <row r="34" spans="1:4" ht="12">
      <c r="A34" s="45"/>
      <c r="B34" s="46"/>
      <c r="C34" s="45"/>
      <c r="D34" s="45"/>
    </row>
    <row r="35" spans="1:4" ht="12">
      <c r="A35" s="45"/>
      <c r="B35" s="46"/>
      <c r="C35" s="45"/>
      <c r="D35" s="45"/>
    </row>
  </sheetData>
  <sheetProtection/>
  <mergeCells count="5">
    <mergeCell ref="A14:B14"/>
    <mergeCell ref="A1:C2"/>
    <mergeCell ref="A18:C19"/>
    <mergeCell ref="A31:B31"/>
    <mergeCell ref="D1:D3"/>
  </mergeCells>
  <printOptions/>
  <pageMargins left="0.32" right="0.32" top="1" bottom="1" header="0.49" footer="0.49"/>
  <pageSetup firstPageNumber="18" useFirstPageNumber="1" horizontalDpi="600" verticalDpi="600" orientation="portrait" paperSize="9" scale="90"/>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11.57421875" defaultRowHeight="12.75"/>
  <cols>
    <col min="1" max="16384" width="11.421875" style="0" customWidth="1"/>
  </cols>
  <sheetData/>
  <sheetProtection/>
  <printOptions/>
  <pageMargins left="0.38" right="0.19" top="1" bottom="1" header="0.49" footer="0.49"/>
  <pageSetup horizontalDpi="600" verticalDpi="600" orientation="landscape" paperSize="9" scale="80"/>
  <drawing r:id="rId1"/>
</worksheet>
</file>

<file path=xl/worksheets/sheet7.xml><?xml version="1.0" encoding="utf-8"?>
<worksheet xmlns="http://schemas.openxmlformats.org/spreadsheetml/2006/main" xmlns:r="http://schemas.openxmlformats.org/officeDocument/2006/relationships">
  <dimension ref="A2:D16"/>
  <sheetViews>
    <sheetView zoomScalePageLayoutView="0" workbookViewId="0" topLeftCell="A1">
      <selection activeCell="A1" sqref="A1"/>
    </sheetView>
  </sheetViews>
  <sheetFormatPr defaultColWidth="11.57421875" defaultRowHeight="12.75"/>
  <cols>
    <col min="1" max="1" width="20.8515625" style="0" customWidth="1"/>
    <col min="2" max="2" width="24.00390625" style="0" customWidth="1"/>
    <col min="3" max="3" width="23.28125" style="0" customWidth="1"/>
    <col min="4" max="4" width="24.00390625" style="0" customWidth="1"/>
    <col min="5" max="16384" width="11.421875" style="0" customWidth="1"/>
  </cols>
  <sheetData>
    <row r="2" ht="12.75">
      <c r="C2" s="25"/>
    </row>
    <row r="5" ht="12.75">
      <c r="A5" s="25" t="s">
        <v>14</v>
      </c>
    </row>
    <row r="8" spans="2:4" ht="12">
      <c r="B8" s="10" t="s">
        <v>15</v>
      </c>
      <c r="C8" s="10" t="s">
        <v>16</v>
      </c>
      <c r="D8" s="10" t="s">
        <v>17</v>
      </c>
    </row>
    <row r="9" spans="1:4" ht="30" customHeight="1">
      <c r="A9" s="26" t="s">
        <v>7</v>
      </c>
      <c r="B9" s="2"/>
      <c r="C9" s="2"/>
      <c r="D9" s="2"/>
    </row>
    <row r="10" spans="1:4" ht="27.75" customHeight="1">
      <c r="A10" s="26" t="s">
        <v>6</v>
      </c>
      <c r="B10" s="2"/>
      <c r="C10" s="2"/>
      <c r="D10" s="2"/>
    </row>
    <row r="11" spans="1:4" ht="70.5" customHeight="1">
      <c r="A11" s="27" t="s">
        <v>8</v>
      </c>
      <c r="B11" s="2"/>
      <c r="C11" s="2"/>
      <c r="D11" s="2"/>
    </row>
    <row r="12" spans="1:4" ht="69.75" customHeight="1">
      <c r="A12" s="27" t="s">
        <v>9</v>
      </c>
      <c r="B12" s="2"/>
      <c r="C12" s="2"/>
      <c r="D12" s="2"/>
    </row>
    <row r="13" spans="1:4" ht="62.25" customHeight="1">
      <c r="A13" s="27" t="s">
        <v>10</v>
      </c>
      <c r="B13" s="2"/>
      <c r="C13" s="2"/>
      <c r="D13" s="2"/>
    </row>
    <row r="14" spans="1:4" ht="70.5" customHeight="1">
      <c r="A14" s="27" t="s">
        <v>11</v>
      </c>
      <c r="B14" s="2"/>
      <c r="C14" s="2"/>
      <c r="D14" s="2"/>
    </row>
    <row r="15" spans="1:4" ht="64.5" customHeight="1">
      <c r="A15" s="27" t="s">
        <v>12</v>
      </c>
      <c r="B15" s="2"/>
      <c r="C15" s="2"/>
      <c r="D15" s="2"/>
    </row>
    <row r="16" spans="1:4" ht="64.5" customHeight="1">
      <c r="A16" s="27" t="s">
        <v>13</v>
      </c>
      <c r="B16" s="2"/>
      <c r="C16" s="2"/>
      <c r="D16" s="2"/>
    </row>
  </sheetData>
  <sheetProtection/>
  <printOptions/>
  <pageMargins left="0.2" right="0.38" top="1" bottom="1" header="0.49" footer="0.49"/>
  <pageSetup horizontalDpi="600" verticalDpi="600" orientation="portrait" paperSize="9" scale="9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Gilbert Farges</cp:lastModifiedBy>
  <cp:lastPrinted>2004-02-20T09:08:17Z</cp:lastPrinted>
  <dcterms:created xsi:type="dcterms:W3CDTF">2004-01-18T21:06:38Z</dcterms:created>
  <dcterms:modified xsi:type="dcterms:W3CDTF">2010-09-12T13:53:51Z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